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0035"/>
  </bookViews>
  <sheets>
    <sheet name="CAP VI-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p">#REF!</definedName>
    <definedName name="\q">#REF!</definedName>
    <definedName name="_axc2" localSheetId="0">#REF!</definedName>
    <definedName name="_axc2">#REF!</definedName>
    <definedName name="_axc3" localSheetId="0">#REF!</definedName>
    <definedName name="_axc3">#REF!</definedName>
    <definedName name="_Fill" hidden="1">#REF!</definedName>
    <definedName name="_PMT23">#REF!</definedName>
    <definedName name="_Table2_In1">#N/A</definedName>
    <definedName name="_TR2">#REF!</definedName>
    <definedName name="A_impresión_IM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'CAP VI-5'!#REF!</definedName>
    <definedName name="_xlnm.Print_Area">#REF!</definedName>
    <definedName name="axc" localSheetId="0">#REF!</definedName>
    <definedName name="axc">#REF!</definedName>
    <definedName name="axc." localSheetId="0">#REF!</definedName>
    <definedName name="axc.">#REF!</definedName>
    <definedName name="Base_datos_IM">#N/A</definedName>
    <definedName name="_xlnm.Database">#REF!</definedName>
    <definedName name="BDATOS">[1]PLANTA!$A$2:$O$70</definedName>
    <definedName name="Bs" localSheetId="0">#REF!</definedName>
    <definedName name="Bs">#REF!</definedName>
    <definedName name="Bs." localSheetId="0">#REF!</definedName>
    <definedName name="Bs.">#REF!</definedName>
    <definedName name="Bss" localSheetId="0">#REF!</definedName>
    <definedName name="Bss">#REF!</definedName>
    <definedName name="C_3" localSheetId="0">#REF!</definedName>
    <definedName name="C_3">#REF!</definedName>
    <definedName name="C_3." localSheetId="0">#REF!</definedName>
    <definedName name="C_3.">#REF!</definedName>
    <definedName name="C_33" localSheetId="0">#REF!</definedName>
    <definedName name="C_33">#REF!</definedName>
    <definedName name="CAMBIOS2">#REF!</definedName>
    <definedName name="CENTRALES" localSheetId="0">#REF!</definedName>
    <definedName name="CENTRALES">#REF!</definedName>
    <definedName name="Centrales." localSheetId="0">#REF!</definedName>
    <definedName name="Centrales.">#REF!</definedName>
    <definedName name="centrales2" localSheetId="0">#REF!</definedName>
    <definedName name="centrales2">#REF!</definedName>
    <definedName name="CG">#REF!</definedName>
    <definedName name="CMg">#REF!</definedName>
    <definedName name="colapsosA" hidden="1">{"'DMAX'!$A$10:$P$43"}</definedName>
    <definedName name="COMBUSTIBLE" localSheetId="0">#REF!</definedName>
    <definedName name="COMBUSTIBLE">#REF!</definedName>
    <definedName name="combustible." localSheetId="0">#REF!</definedName>
    <definedName name="combustible.">#REF!</definedName>
    <definedName name="combustible2" localSheetId="0">#REF!</definedName>
    <definedName name="combustible2">#REF!</definedName>
    <definedName name="Criteria">#N/A</definedName>
    <definedName name="_xlnm.Criteria">#N/A</definedName>
    <definedName name="Criterios_IM">#N/A</definedName>
    <definedName name="CUADRO1">[2]SALES_INC!$A$6:$A$17</definedName>
    <definedName name="CUADRO2">[2]SALES_INC!$L$3:$O$14</definedName>
    <definedName name="CUADRO3">#REF!</definedName>
    <definedName name="d_3">#REF!</definedName>
    <definedName name="Data">#N/A</definedName>
    <definedName name="Database">#N/A</definedName>
    <definedName name="EEEEEE" hidden="1">{"'DMAX'!$A$10:$P$43"}</definedName>
    <definedName name="EMBALSES" localSheetId="0">#REF!</definedName>
    <definedName name="EMBALSES">#REF!</definedName>
    <definedName name="embalses." localSheetId="0">#REF!</definedName>
    <definedName name="embalses.">#REF!</definedName>
    <definedName name="embalses2" localSheetId="0">#REF!</definedName>
    <definedName name="embalses2">#REF!</definedName>
    <definedName name="Equivalencia_nombres_clientes">'[3]Nombres distribuidoras'!$F$2:$G$71</definedName>
    <definedName name="erreer" localSheetId="0">#REF!</definedName>
    <definedName name="erreer">#REF!</definedName>
    <definedName name="erreer." localSheetId="0">#REF!</definedName>
    <definedName name="erreer.">#REF!</definedName>
    <definedName name="FA">#REF!</definedName>
    <definedName name="falla" hidden="1">{"'FLUJO'!$X$101"}</definedName>
    <definedName name="fILLL" hidden="1">#REF!</definedName>
    <definedName name="fONDO">[4]FONDO!$A$1:$N$841</definedName>
    <definedName name="GAS">#REF!</definedName>
    <definedName name="GB">'[5]GRAF 19'!#REF!</definedName>
    <definedName name="GENBRU" localSheetId="0">#REF!</definedName>
    <definedName name="GENBRU">#REF!</definedName>
    <definedName name="GENBRU." localSheetId="0">#REF!</definedName>
    <definedName name="GENBRU.">#REF!</definedName>
    <definedName name="genbru2" localSheetId="0">#REF!</definedName>
    <definedName name="genbru2">#REF!</definedName>
    <definedName name="GENBRUs" localSheetId="0">#REF!</definedName>
    <definedName name="GENBRUs">#REF!</definedName>
    <definedName name="GENERACION" localSheetId="0">#REF!</definedName>
    <definedName name="GENERACION">#REF!</definedName>
    <definedName name="generacion2" localSheetId="0">#REF!</definedName>
    <definedName name="generacion2">#REF!</definedName>
    <definedName name="GENERACION3" localSheetId="0">#REF!</definedName>
    <definedName name="GENERACION3">#REF!</definedName>
    <definedName name="gg">#REF!</definedName>
    <definedName name="hhh">#REF!</definedName>
    <definedName name="HTML_CodePage" hidden="1">1252</definedName>
    <definedName name="HTML_Control" hidden="1">{"'DMAX'!$A$10:$P$43"}</definedName>
    <definedName name="HTML_Description" hidden="1">""</definedName>
    <definedName name="HTML_Email" hidden="1">""</definedName>
    <definedName name="HTML_Header" hidden="1">"DMAX"</definedName>
    <definedName name="HTML_LastUpdate" hidden="1">"11/05/1999"</definedName>
    <definedName name="HTML_LineAfter" hidden="1">FALSE</definedName>
    <definedName name="HTML_LineBefore" hidden="1">FALSE</definedName>
    <definedName name="HTML_Name" hidden="1">"caceres"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"C:\Mis documentos\HTML.htm"</definedName>
    <definedName name="HTML_PathTemplate" hidden="1">"D:\web1999\may_1999\detalles\HTMLTemporal.htm"</definedName>
    <definedName name="HTML_Title" hidden="1">"estabr"</definedName>
    <definedName name="Imprimir_área_IM">#REF!</definedName>
    <definedName name="IND">#REF!</definedName>
    <definedName name="indat">#REF!</definedName>
    <definedName name="inicio">#REF!</definedName>
    <definedName name="INYECC" localSheetId="0">#REF!</definedName>
    <definedName name="INYECC">#REF!</definedName>
    <definedName name="inyecc2" localSheetId="0">#REF!</definedName>
    <definedName name="inyecc2">#REF!</definedName>
    <definedName name="IR">#REF!</definedName>
    <definedName name="IVA">[6]MAYO!$B$2</definedName>
    <definedName name="MES">#REF!</definedName>
    <definedName name="meses">[7]FONDO!$R$2:$S$34</definedName>
    <definedName name="MON">#REF!</definedName>
    <definedName name="PEn">#REF!</definedName>
    <definedName name="PF">[8]PF!#REF!</definedName>
    <definedName name="PM">[9]PM!$A$1</definedName>
    <definedName name="PMC">[9]PMC!$A$1</definedName>
    <definedName name="PMT">#REF!</definedName>
    <definedName name="pp">[8]GB!#REF!</definedName>
    <definedName name="Print_Area">#REF!</definedName>
    <definedName name="QWERTY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 localSheetId="0">#REF!</definedName>
    <definedName name="rerggg">#REF!</definedName>
    <definedName name="rerggg." localSheetId="0">#REF!</definedName>
    <definedName name="rerggg.">#REF!</definedName>
    <definedName name="RETIRO" localSheetId="0">#REF!</definedName>
    <definedName name="RETIRO">#REF!</definedName>
    <definedName name="RETIRO." localSheetId="0">#REF!</definedName>
    <definedName name="RETIRO.">#REF!</definedName>
    <definedName name="retiro2" localSheetId="0">#REF!</definedName>
    <definedName name="retiro2">#REF!</definedName>
    <definedName name="RR" hidden="1">{"'DMAX'!$A$10:$P$43"}</definedName>
    <definedName name="rrrrr">'[10]GRAF24 '!#REF!</definedName>
    <definedName name="TR">#REF!</definedName>
    <definedName name="TRANSACCIONES" localSheetId="0">#REF!</definedName>
    <definedName name="TRANSACCIONES">#REF!</definedName>
    <definedName name="TRANSACCIONES." localSheetId="0">#REF!</definedName>
    <definedName name="TRANSACCIONES.">#REF!</definedName>
    <definedName name="transacciones2" localSheetId="0">#REF!</definedName>
    <definedName name="transacciones2">#REF!</definedName>
    <definedName name="ttt" hidden="1">{"'DMAX'!$A$10:$P$43"}</definedName>
    <definedName name="Unidad_Operativa_del_CNDC">#REF!</definedName>
    <definedName name="vbvbd">#REF!</definedName>
    <definedName name="x" hidden="1">{"'FLUJO'!$X$101"}</definedName>
  </definedNames>
  <calcPr calcId="145621"/>
</workbook>
</file>

<file path=xl/calcChain.xml><?xml version="1.0" encoding="utf-8"?>
<calcChain xmlns="http://schemas.openxmlformats.org/spreadsheetml/2006/main">
  <c r="O62" i="1" l="1"/>
  <c r="N62" i="1"/>
  <c r="M62" i="1"/>
  <c r="L62" i="1"/>
  <c r="K62" i="1"/>
  <c r="J62" i="1"/>
  <c r="I62" i="1"/>
  <c r="H62" i="1"/>
  <c r="G62" i="1"/>
  <c r="F62" i="1"/>
  <c r="E62" i="1"/>
  <c r="D62" i="1"/>
  <c r="P61" i="1"/>
  <c r="P60" i="1"/>
  <c r="P59" i="1"/>
  <c r="P58" i="1"/>
  <c r="P57" i="1"/>
  <c r="P56" i="1"/>
  <c r="O54" i="1"/>
  <c r="N54" i="1"/>
  <c r="M54" i="1"/>
  <c r="L54" i="1"/>
  <c r="K54" i="1"/>
  <c r="J54" i="1"/>
  <c r="I54" i="1"/>
  <c r="H54" i="1"/>
  <c r="G54" i="1"/>
  <c r="F54" i="1"/>
  <c r="E54" i="1"/>
  <c r="D54" i="1"/>
  <c r="P53" i="1"/>
  <c r="P52" i="1"/>
  <c r="O50" i="1"/>
  <c r="N50" i="1"/>
  <c r="M50" i="1"/>
  <c r="L50" i="1"/>
  <c r="K50" i="1"/>
  <c r="J50" i="1"/>
  <c r="I50" i="1"/>
  <c r="H50" i="1"/>
  <c r="G50" i="1"/>
  <c r="F50" i="1"/>
  <c r="E50" i="1"/>
  <c r="D50" i="1"/>
  <c r="O49" i="1"/>
  <c r="P49" i="1" s="1"/>
  <c r="P48" i="1"/>
  <c r="P47" i="1"/>
  <c r="P46" i="1"/>
  <c r="O44" i="1"/>
  <c r="N44" i="1"/>
  <c r="M44" i="1"/>
  <c r="L44" i="1"/>
  <c r="K44" i="1"/>
  <c r="J44" i="1"/>
  <c r="I44" i="1"/>
  <c r="H44" i="1"/>
  <c r="G44" i="1"/>
  <c r="F44" i="1"/>
  <c r="E44" i="1"/>
  <c r="D44" i="1"/>
  <c r="P43" i="1"/>
  <c r="P42" i="1"/>
  <c r="P41" i="1"/>
  <c r="P40" i="1"/>
  <c r="P39" i="1"/>
  <c r="P37" i="1"/>
  <c r="O35" i="1"/>
  <c r="N35" i="1"/>
  <c r="M35" i="1"/>
  <c r="L35" i="1"/>
  <c r="K35" i="1"/>
  <c r="J35" i="1"/>
  <c r="I35" i="1"/>
  <c r="H35" i="1"/>
  <c r="G35" i="1"/>
  <c r="F35" i="1"/>
  <c r="E35" i="1"/>
  <c r="D35" i="1"/>
  <c r="P34" i="1"/>
  <c r="P33" i="1"/>
  <c r="P32" i="1"/>
  <c r="P31" i="1"/>
  <c r="P30" i="1"/>
  <c r="P29" i="1"/>
  <c r="P28" i="1"/>
  <c r="N26" i="1"/>
  <c r="L26" i="1"/>
  <c r="K26" i="1"/>
  <c r="J26" i="1"/>
  <c r="I26" i="1"/>
  <c r="H26" i="1"/>
  <c r="G26" i="1"/>
  <c r="F26" i="1"/>
  <c r="E26" i="1"/>
  <c r="D26" i="1"/>
  <c r="O25" i="1"/>
  <c r="P25" i="1" s="1"/>
  <c r="M24" i="1"/>
  <c r="M26" i="1" s="1"/>
  <c r="P23" i="1"/>
  <c r="P22" i="1"/>
  <c r="P21" i="1"/>
  <c r="P20" i="1"/>
  <c r="O18" i="1"/>
  <c r="N18" i="1"/>
  <c r="M18" i="1"/>
  <c r="L18" i="1"/>
  <c r="K18" i="1"/>
  <c r="J18" i="1"/>
  <c r="I18" i="1"/>
  <c r="H18" i="1"/>
  <c r="G18" i="1"/>
  <c r="F18" i="1"/>
  <c r="E18" i="1"/>
  <c r="D18" i="1"/>
  <c r="P17" i="1"/>
  <c r="P16" i="1"/>
  <c r="O13" i="1"/>
  <c r="N13" i="1"/>
  <c r="M13" i="1"/>
  <c r="L13" i="1"/>
  <c r="K13" i="1"/>
  <c r="J13" i="1"/>
  <c r="I13" i="1"/>
  <c r="H13" i="1"/>
  <c r="G13" i="1"/>
  <c r="F13" i="1"/>
  <c r="E13" i="1"/>
  <c r="D13" i="1"/>
  <c r="P12" i="1"/>
  <c r="O9" i="1"/>
  <c r="N9" i="1"/>
  <c r="M9" i="1"/>
  <c r="L9" i="1"/>
  <c r="K9" i="1"/>
  <c r="J9" i="1"/>
  <c r="I9" i="1"/>
  <c r="H9" i="1"/>
  <c r="G9" i="1"/>
  <c r="F9" i="1"/>
  <c r="E9" i="1"/>
  <c r="D9" i="1"/>
  <c r="P8" i="1"/>
  <c r="N63" i="1" l="1"/>
  <c r="F63" i="1"/>
  <c r="O26" i="1"/>
  <c r="P9" i="1"/>
  <c r="P54" i="1"/>
  <c r="P13" i="1"/>
  <c r="J63" i="1"/>
  <c r="J65" i="1" s="1"/>
  <c r="H63" i="1"/>
  <c r="H65" i="1" s="1"/>
  <c r="K63" i="1"/>
  <c r="K65" i="1" s="1"/>
  <c r="P44" i="1"/>
  <c r="P50" i="1"/>
  <c r="P62" i="1"/>
  <c r="I63" i="1"/>
  <c r="I65" i="1" s="1"/>
  <c r="F65" i="1"/>
  <c r="D63" i="1"/>
  <c r="E63" i="1"/>
  <c r="E65" i="1" s="1"/>
  <c r="O63" i="1"/>
  <c r="O65" i="1" s="1"/>
  <c r="G63" i="1"/>
  <c r="G65" i="1" s="1"/>
  <c r="N65" i="1"/>
  <c r="L63" i="1"/>
  <c r="L65" i="1" s="1"/>
  <c r="P35" i="1"/>
  <c r="M63" i="1"/>
  <c r="M65" i="1" s="1"/>
  <c r="D65" i="1"/>
  <c r="P26" i="1"/>
  <c r="P24" i="1"/>
  <c r="P18" i="1"/>
  <c r="A27" i="1"/>
  <c r="P63" i="1" l="1"/>
  <c r="P65" i="1" s="1"/>
</calcChain>
</file>

<file path=xl/sharedStrings.xml><?xml version="1.0" encoding="utf-8"?>
<sst xmlns="http://schemas.openxmlformats.org/spreadsheetml/2006/main" count="93" uniqueCount="84">
  <si>
    <t>Cuadro VI-3</t>
  </si>
  <si>
    <t xml:space="preserve">Sistemas Aislados </t>
  </si>
  <si>
    <t>Empresa</t>
  </si>
  <si>
    <t>Central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</si>
  <si>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</si>
  <si>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</si>
  <si>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</si>
  <si>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</si>
  <si>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</si>
  <si>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</si>
  <si>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</si>
  <si>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</si>
  <si>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</si>
  <si>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</si>
  <si>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</si>
  <si>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</si>
  <si>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ENDE</t>
  </si>
  <si>
    <t>SETAR</t>
  </si>
  <si>
    <t xml:space="preserve">CRE </t>
  </si>
  <si>
    <t>Total ENDE</t>
  </si>
  <si>
    <t>Bermejo</t>
  </si>
  <si>
    <t>El Puente</t>
  </si>
  <si>
    <t>Entre Rios</t>
  </si>
  <si>
    <t>San Jacinto</t>
  </si>
  <si>
    <t>La Tablada</t>
  </si>
  <si>
    <t>Villamontes</t>
  </si>
  <si>
    <t>Yacuiba</t>
  </si>
  <si>
    <t>Total SETAR</t>
  </si>
  <si>
    <t>Charagua</t>
  </si>
  <si>
    <t xml:space="preserve">SECCO </t>
  </si>
  <si>
    <t>Cordillera</t>
  </si>
  <si>
    <t>German Busch</t>
  </si>
  <si>
    <t xml:space="preserve">G&amp;E   </t>
  </si>
  <si>
    <t>Chiquitos</t>
  </si>
  <si>
    <t>San Ignacio</t>
  </si>
  <si>
    <t>Las Misiones</t>
  </si>
  <si>
    <t>Valles Cruceños</t>
  </si>
  <si>
    <t>Total CRE</t>
  </si>
  <si>
    <t>EGSA</t>
  </si>
  <si>
    <t>San Matías</t>
  </si>
  <si>
    <t>OTROS GENERADORES</t>
  </si>
  <si>
    <t>COSEGUA</t>
  </si>
  <si>
    <t>Guayará</t>
  </si>
  <si>
    <t>COSEY</t>
  </si>
  <si>
    <t>Yacuma</t>
  </si>
  <si>
    <t>Planta YATA</t>
  </si>
  <si>
    <t>Total  OTROS GENERADORES</t>
  </si>
  <si>
    <t>El Palmar</t>
  </si>
  <si>
    <t>San Isidro</t>
  </si>
  <si>
    <t>Total SECCO</t>
  </si>
  <si>
    <t>Camargo</t>
  </si>
  <si>
    <t>Total G&amp;E</t>
  </si>
  <si>
    <t>AUTOPRODUCTORES</t>
  </si>
  <si>
    <t xml:space="preserve">Transredes </t>
  </si>
  <si>
    <t>CER</t>
  </si>
  <si>
    <t xml:space="preserve">Chaco </t>
  </si>
  <si>
    <t>GRAVETAL</t>
  </si>
  <si>
    <t>Gravetal</t>
  </si>
  <si>
    <t>IAGSA</t>
  </si>
  <si>
    <t>Guabirá</t>
  </si>
  <si>
    <t>PLUSPETROL</t>
  </si>
  <si>
    <t>Pluspetrol</t>
  </si>
  <si>
    <t>IOL</t>
  </si>
  <si>
    <t>Total Autoproductores</t>
  </si>
  <si>
    <t xml:space="preserve">Fuente: Formularios ISE 110 de Generación
</t>
  </si>
  <si>
    <t xml:space="preserve">  Generación bruta de centrales  (GWh) - Periodo 2014</t>
  </si>
  <si>
    <t>FOTOVOLTAÍCA</t>
  </si>
  <si>
    <t>SOLAR Cobija</t>
  </si>
  <si>
    <t>Total Generación Fotovoltaíca</t>
  </si>
  <si>
    <t>HIDROELÉCTRICA</t>
  </si>
  <si>
    <t>-</t>
  </si>
  <si>
    <t>Total Generación Hidroeléctrica</t>
  </si>
  <si>
    <t>TERMOELÉCTRICA</t>
  </si>
  <si>
    <t>Bahia (Cobija)</t>
  </si>
  <si>
    <t>El Sena</t>
  </si>
  <si>
    <t>Gonzalo Moreno</t>
  </si>
  <si>
    <t>COSEC</t>
  </si>
  <si>
    <t>Cayubaba</t>
  </si>
  <si>
    <t>ROSARIO DEL YATA</t>
  </si>
  <si>
    <r>
      <rPr>
        <vertAlign val="superscript"/>
        <sz val="7"/>
        <rFont val="Century Gothic"/>
        <family val="2"/>
      </rPr>
      <t>(1)</t>
    </r>
    <r>
      <rPr>
        <sz val="7"/>
        <rFont val="Century Gothic"/>
        <family val="2"/>
      </rPr>
      <t xml:space="preserve"> YPFB TRANSPORTE</t>
    </r>
  </si>
  <si>
    <r>
      <rPr>
        <vertAlign val="superscript"/>
        <sz val="7"/>
        <rFont val="Century Gothic"/>
        <family val="2"/>
      </rPr>
      <t>(1)</t>
    </r>
    <r>
      <rPr>
        <sz val="7"/>
        <rFont val="Century Gothic"/>
        <family val="2"/>
      </rPr>
      <t xml:space="preserve"> YPFB CHACO</t>
    </r>
  </si>
  <si>
    <t>Total Generación Termoeléctrica</t>
  </si>
  <si>
    <t>TOTAL GENERACIÓN SISTEMAS AISLADOS</t>
  </si>
  <si>
    <t>(1) Datos no actualizados, no enviaron información correspondiente a la gestión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</si>
</sst>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(* #,##0.00_);_(* \(#,##0.00\);_(* &quot;-&quot;??_);_(@_)"/>
    <numFmt numFmtId="164" formatCode="#,##0.0_ ;\-#,##0.0\ "/>
    <numFmt numFmtId="165" formatCode="_-* #,##0\ _B_s_-;\-* #,##0\ _B_s_-;_-* &quot;-&quot;\ _B_s_-;_-@_-"/>
    <numFmt numFmtId="167" formatCode="#,##0.0000000000000_ ;\-#,##0.0000000000000\ "/>
    <numFmt numFmtId="168" formatCode="#,##0.00000000000_ ;\-#,##0.00000000000\ "/>
    <numFmt numFmtId="169" formatCode="_(* #,##0.0_);_(* \(#,##0.0\);_(* &quot;-&quot;?_);_(@_)"/>
    <numFmt numFmtId="170" formatCode="#,##0.0"/>
    <numFmt numFmtId="171" formatCode="#,##0.000000000000000_ ;\-#,##0.000000000000000\ "/>
    <numFmt numFmtId="172" formatCode="#,##0.00000_ ;\-#,##0.00000\ "/>
    <numFmt numFmtId="173" formatCode="#,##0.0000000_ ;\-#,##0.0000000\ "/>
    <numFmt numFmtId="174" formatCode="#,##0.000000_ ;\-#,##0.000000\ "/>
    <numFmt numFmtId="175" formatCode="#.##000"/>
    <numFmt numFmtId="176" formatCode="_ * #,##0.00_ ;_ * \-#,##0.00_ ;_ * &quot;-&quot;??_ ;_ @_ "/>
    <numFmt numFmtId="177" formatCode="\$#,#00"/>
    <numFmt numFmtId="178" formatCode="#."/>
    <numFmt numFmtId="179" formatCode="_([$€]* #,##0.00_);_([$€]* \(#,##0.00\);_([$€]* &quot;-&quot;??_);_(@_)"/>
    <numFmt numFmtId="180" formatCode="_-[$€]* #,##0.00_-;\-[$€]* #,##0.00_-;_-[$€]* &quot;-&quot;??_-;_-@_-"/>
    <numFmt numFmtId="181" formatCode="#,#00"/>
    <numFmt numFmtId="182" formatCode="_ * #,##0_ ;_ * \-#,##0_ ;_ * &quot;-&quot;_ ;_ @_ "/>
    <numFmt numFmtId="183" formatCode="_-* #,##0\ _€_-;\-* #,##0\ _€_-;_-* &quot;-&quot;\ _€_-;_-@_-"/>
    <numFmt numFmtId="184" formatCode="_-* #,##0.00\ _p_t_a_-;\-* #,##0.00\ _p_t_a_-;_-* &quot;-&quot;??\ _p_t_a_-;_-@_-"/>
    <numFmt numFmtId="185" formatCode="_-* #,##0.00\ _P_t_s_-;\-* #,##0.00\ _P_t_s_-;_-* &quot;-&quot;??\ _P_t_s_-;_-@_-"/>
    <numFmt numFmtId="186" formatCode="mmm"/>
    <numFmt numFmtId="187" formatCode="#,##0.000\ "/>
    <numFmt numFmtId="188" formatCode="_-* #,##0.00\ _€_-;\-* #,##0.00\ _€_-;_-* &quot;-&quot;??\ _€_-;_-@_-"/>
    <numFmt numFmtId="189" formatCode="%#,#00"/>
    <numFmt numFmtId="190" formatCode="#,##0.000_ ;\-#,##0.0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theme="0"/>
      <name val="Agency FB"/>
      <family val="2"/>
    </font>
    <font>
      <b/>
      <sz val="7"/>
      <name val="Century Gothic"/>
      <family val="2"/>
    </font>
    <font>
      <b/>
      <sz val="11"/>
      <color rgb="FF0070C0"/>
      <name val="Century Gothic"/>
      <family val="2"/>
    </font>
    <font>
      <b/>
      <sz val="8"/>
      <name val="Arial"/>
      <family val="2"/>
    </font>
    <font>
      <i/>
      <sz val="6"/>
      <name val="Century Gothic"/>
      <family val="2"/>
    </font>
    <font>
      <sz val="7"/>
      <name val="Century Gothic"/>
      <family val="2"/>
    </font>
    <font>
      <b/>
      <sz val="7"/>
      <color theme="1"/>
      <name val="Century Gothic"/>
      <family val="2"/>
    </font>
    <font>
      <sz val="7"/>
      <color theme="1"/>
      <name val="Century Gothic"/>
      <family val="2"/>
    </font>
    <font>
      <sz val="7"/>
      <color rgb="FFFF0000"/>
      <name val="Century Gothic"/>
      <family val="2"/>
    </font>
    <font>
      <sz val="10"/>
      <name val="Arial"/>
      <family val="2"/>
    </font>
    <font>
      <sz val="6"/>
      <name val="Agency FB"/>
      <family val="2"/>
    </font>
    <font>
      <b/>
      <sz val="9"/>
      <name val="Century Gothic"/>
      <family val="2"/>
    </font>
    <font>
      <sz val="7"/>
      <name val="Arial"/>
      <family val="2"/>
    </font>
    <font>
      <b/>
      <sz val="14"/>
      <color theme="9" tint="-0.249977111117893"/>
      <name val="Agency FB"/>
      <family val="2"/>
    </font>
    <font>
      <b/>
      <sz val="9"/>
      <name val="Arial"/>
      <family val="2"/>
    </font>
    <font>
      <sz val="8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rgb="FF000000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6"/>
      <color theme="0"/>
      <name val="Agency FB"/>
      <family val="2"/>
    </font>
    <font>
      <b/>
      <sz val="9"/>
      <color theme="0"/>
      <name val="Arial"/>
      <family val="2"/>
    </font>
    <font>
      <sz val="7"/>
      <color theme="0"/>
      <name val="Arial"/>
      <family val="2"/>
    </font>
    <font>
      <sz val="6"/>
      <color theme="0"/>
      <name val="Century Gothic"/>
      <family val="2"/>
    </font>
    <font>
      <sz val="10"/>
      <name val="Century Gothic"/>
      <family val="2"/>
    </font>
    <font>
      <vertAlign val="superscript"/>
      <sz val="7"/>
      <name val="Century Gothic"/>
      <family val="2"/>
    </font>
  </fonts>
  <fills count="2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2" fillId="20" borderId="16" applyNumberFormat="0" applyAlignment="0" applyProtection="0"/>
    <xf numFmtId="0" fontId="22" fillId="20" borderId="16" applyNumberFormat="0" applyAlignment="0" applyProtection="0"/>
    <xf numFmtId="0" fontId="23" fillId="21" borderId="17" applyNumberFormat="0" applyAlignment="0" applyProtection="0"/>
    <xf numFmtId="0" fontId="23" fillId="21" borderId="17" applyNumberFormat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175" fontId="25" fillId="0" borderId="0">
      <protection locked="0"/>
    </xf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7" fontId="25" fillId="0" borderId="0">
      <protection locked="0"/>
    </xf>
    <xf numFmtId="0" fontId="12" fillId="0" borderId="0" applyFont="0" applyFill="0" applyBorder="0" applyAlignment="0" applyProtection="0"/>
    <xf numFmtId="178" fontId="27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12" fillId="0" borderId="0"/>
    <xf numFmtId="0" fontId="12" fillId="0" borderId="0"/>
    <xf numFmtId="0" fontId="28" fillId="0" borderId="0">
      <protection locked="0"/>
    </xf>
    <xf numFmtId="0" fontId="28" fillId="0" borderId="0"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0" fillId="11" borderId="16" applyNumberFormat="0" applyAlignment="0" applyProtection="0"/>
    <xf numFmtId="0" fontId="30" fillId="11" borderId="16" applyNumberFormat="0" applyAlignment="0" applyProtection="0"/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5" fillId="0" borderId="0">
      <protection locked="0"/>
    </xf>
    <xf numFmtId="0" fontId="31" fillId="0" borderId="0" applyFont="0" applyFill="0" applyBorder="0" applyAlignment="0" applyProtection="0"/>
    <xf numFmtId="0" fontId="25" fillId="0" borderId="0">
      <protection locked="0"/>
    </xf>
    <xf numFmtId="0" fontId="31" fillId="0" borderId="0" applyFont="0" applyFill="0" applyBorder="0" applyAlignment="0" applyProtection="0"/>
    <xf numFmtId="0" fontId="25" fillId="0" borderId="0">
      <protection locked="0"/>
    </xf>
    <xf numFmtId="0" fontId="31" fillId="0" borderId="0" applyFont="0" applyFill="0" applyBorder="0" applyAlignment="0" applyProtection="0"/>
    <xf numFmtId="0" fontId="25" fillId="0" borderId="0">
      <protection locked="0"/>
    </xf>
    <xf numFmtId="0" fontId="31" fillId="0" borderId="0" applyFont="0" applyFill="0" applyBorder="0" applyAlignment="0" applyProtection="0"/>
    <xf numFmtId="0" fontId="25" fillId="0" borderId="0">
      <protection locked="0"/>
    </xf>
    <xf numFmtId="0" fontId="31" fillId="0" borderId="0" applyFont="0" applyFill="0" applyBorder="0" applyAlignment="0" applyProtection="0"/>
    <xf numFmtId="0" fontId="25" fillId="0" borderId="0">
      <protection locked="0"/>
    </xf>
    <xf numFmtId="0" fontId="31" fillId="0" borderId="0" applyFont="0" applyFill="0" applyBorder="0" applyAlignment="0" applyProtection="0"/>
    <xf numFmtId="0" fontId="25" fillId="0" borderId="0">
      <protection locked="0"/>
    </xf>
    <xf numFmtId="181" fontId="25" fillId="0" borderId="0">
      <protection locked="0"/>
    </xf>
    <xf numFmtId="175" fontId="25" fillId="0" borderId="0">
      <protection locked="0"/>
    </xf>
    <xf numFmtId="178" fontId="27" fillId="0" borderId="0">
      <protection locked="0"/>
    </xf>
    <xf numFmtId="181" fontId="25" fillId="0" borderId="0">
      <protection locked="0"/>
    </xf>
    <xf numFmtId="178" fontId="32" fillId="0" borderId="0">
      <protection locked="0"/>
    </xf>
    <xf numFmtId="0" fontId="28" fillId="0" borderId="0">
      <protection locked="0"/>
    </xf>
    <xf numFmtId="178" fontId="32" fillId="0" borderId="0">
      <protection locked="0"/>
    </xf>
    <xf numFmtId="0" fontId="28" fillId="0" borderId="0">
      <protection locked="0"/>
    </xf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77" fontId="25" fillId="0" borderId="0">
      <protection locked="0"/>
    </xf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12" fillId="0" borderId="0"/>
    <xf numFmtId="0" fontId="12" fillId="0" borderId="0"/>
    <xf numFmtId="0" fontId="35" fillId="0" borderId="0"/>
    <xf numFmtId="0" fontId="12" fillId="0" borderId="0"/>
    <xf numFmtId="0" fontId="19" fillId="0" borderId="0"/>
    <xf numFmtId="0" fontId="26" fillId="0" borderId="0"/>
    <xf numFmtId="0" fontId="12" fillId="0" borderId="0"/>
    <xf numFmtId="0" fontId="1" fillId="0" borderId="0"/>
    <xf numFmtId="0" fontId="1" fillId="0" borderId="0"/>
    <xf numFmtId="0" fontId="35" fillId="0" borderId="0"/>
    <xf numFmtId="0" fontId="26" fillId="0" borderId="0"/>
    <xf numFmtId="0" fontId="12" fillId="0" borderId="0"/>
    <xf numFmtId="0" fontId="26" fillId="0" borderId="0"/>
    <xf numFmtId="0" fontId="1" fillId="0" borderId="0"/>
    <xf numFmtId="0" fontId="12" fillId="0" borderId="0"/>
    <xf numFmtId="0" fontId="35" fillId="0" borderId="0"/>
    <xf numFmtId="0" fontId="26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7" borderId="19" applyNumberFormat="0" applyFont="0" applyAlignment="0" applyProtection="0"/>
    <xf numFmtId="0" fontId="12" fillId="27" borderId="19" applyNumberFormat="0" applyFont="0" applyAlignment="0" applyProtection="0"/>
    <xf numFmtId="0" fontId="36" fillId="28" borderId="20">
      <alignment horizontal="center" vertical="center"/>
    </xf>
    <xf numFmtId="0" fontId="37" fillId="0" borderId="21">
      <alignment horizontal="center"/>
    </xf>
    <xf numFmtId="189" fontId="25" fillId="0" borderId="0">
      <protection locked="0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20" borderId="22" applyNumberFormat="0" applyAlignment="0" applyProtection="0"/>
    <xf numFmtId="0" fontId="39" fillId="20" borderId="22" applyNumberFormat="0" applyAlignment="0" applyProtection="0"/>
    <xf numFmtId="0" fontId="1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</cellStyleXfs>
  <cellXfs count="105">
    <xf numFmtId="0" fontId="0" fillId="0" borderId="0" xfId="0"/>
    <xf numFmtId="0" fontId="2" fillId="0" borderId="0" xfId="1" applyAlignment="1">
      <alignment vertical="center"/>
    </xf>
    <xf numFmtId="0" fontId="4" fillId="4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vertical="center"/>
    </xf>
    <xf numFmtId="0" fontId="4" fillId="4" borderId="2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vertical="center"/>
    </xf>
    <xf numFmtId="0" fontId="4" fillId="4" borderId="4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2" fillId="0" borderId="0" xfId="1" applyAlignment="1"/>
    <xf numFmtId="0" fontId="8" fillId="4" borderId="0" xfId="1" applyFont="1" applyFill="1" applyBorder="1" applyAlignment="1"/>
    <xf numFmtId="0" fontId="2" fillId="0" borderId="0" xfId="1" applyBorder="1" applyAlignment="1">
      <alignment vertical="center"/>
    </xf>
    <xf numFmtId="0" fontId="8" fillId="4" borderId="0" xfId="1" applyFont="1" applyFill="1" applyBorder="1" applyAlignment="1">
      <alignment horizontal="right" vertical="center"/>
    </xf>
    <xf numFmtId="164" fontId="8" fillId="0" borderId="4" xfId="2" applyNumberFormat="1" applyFont="1" applyFill="1" applyBorder="1" applyAlignment="1">
      <alignment vertical="center"/>
    </xf>
    <xf numFmtId="164" fontId="8" fillId="4" borderId="0" xfId="2" applyNumberFormat="1" applyFont="1" applyFill="1" applyBorder="1" applyAlignment="1">
      <alignment vertical="center"/>
    </xf>
    <xf numFmtId="0" fontId="4" fillId="4" borderId="5" xfId="1" applyFont="1" applyFill="1" applyBorder="1" applyAlignment="1">
      <alignment vertical="center"/>
    </xf>
    <xf numFmtId="0" fontId="8" fillId="4" borderId="6" xfId="1" applyFont="1" applyFill="1" applyBorder="1" applyAlignment="1">
      <alignment vertical="center"/>
    </xf>
    <xf numFmtId="164" fontId="4" fillId="4" borderId="7" xfId="2" applyNumberFormat="1" applyFont="1" applyFill="1" applyBorder="1" applyAlignment="1">
      <alignment vertical="center"/>
    </xf>
    <xf numFmtId="164" fontId="4" fillId="4" borderId="5" xfId="2" applyNumberFormat="1" applyFont="1" applyFill="1" applyBorder="1" applyAlignment="1">
      <alignment vertical="center"/>
    </xf>
    <xf numFmtId="164" fontId="8" fillId="4" borderId="3" xfId="2" applyNumberFormat="1" applyFont="1" applyFill="1" applyBorder="1" applyAlignment="1"/>
    <xf numFmtId="164" fontId="8" fillId="4" borderId="0" xfId="2" applyNumberFormat="1" applyFont="1" applyFill="1" applyBorder="1" applyAlignment="1"/>
    <xf numFmtId="164" fontId="8" fillId="4" borderId="4" xfId="2" applyNumberFormat="1" applyFont="1" applyFill="1" applyBorder="1" applyAlignment="1">
      <alignment vertical="center"/>
    </xf>
    <xf numFmtId="0" fontId="2" fillId="0" borderId="0" xfId="1" applyBorder="1" applyAlignment="1"/>
    <xf numFmtId="0" fontId="9" fillId="4" borderId="5" xfId="1" applyFont="1" applyFill="1" applyBorder="1" applyAlignment="1">
      <alignment vertical="center"/>
    </xf>
    <xf numFmtId="0" fontId="10" fillId="4" borderId="5" xfId="1" applyFont="1" applyFill="1" applyBorder="1" applyAlignment="1">
      <alignment vertical="center"/>
    </xf>
    <xf numFmtId="164" fontId="9" fillId="4" borderId="7" xfId="2" applyNumberFormat="1" applyFont="1" applyFill="1" applyBorder="1" applyAlignment="1">
      <alignment vertical="center"/>
    </xf>
    <xf numFmtId="164" fontId="9" fillId="4" borderId="8" xfId="2" applyNumberFormat="1" applyFont="1" applyFill="1" applyBorder="1" applyAlignment="1">
      <alignment vertical="center"/>
    </xf>
    <xf numFmtId="0" fontId="4" fillId="4" borderId="5" xfId="3" applyFont="1" applyFill="1" applyBorder="1" applyAlignment="1">
      <alignment vertical="center"/>
    </xf>
    <xf numFmtId="164" fontId="4" fillId="4" borderId="8" xfId="2" applyNumberFormat="1" applyFont="1" applyFill="1" applyBorder="1" applyAlignment="1">
      <alignment vertical="center"/>
    </xf>
    <xf numFmtId="164" fontId="9" fillId="4" borderId="3" xfId="2" applyNumberFormat="1" applyFont="1" applyFill="1" applyBorder="1" applyAlignment="1">
      <alignment vertical="center"/>
    </xf>
    <xf numFmtId="164" fontId="9" fillId="4" borderId="2" xfId="2" applyNumberFormat="1" applyFont="1" applyFill="1" applyBorder="1" applyAlignment="1">
      <alignment vertical="center"/>
    </xf>
    <xf numFmtId="164" fontId="8" fillId="4" borderId="9" xfId="2" applyNumberFormat="1" applyFont="1" applyFill="1" applyBorder="1" applyAlignment="1">
      <alignment vertical="center"/>
    </xf>
    <xf numFmtId="169" fontId="8" fillId="4" borderId="4" xfId="2" applyNumberFormat="1" applyFont="1" applyFill="1" applyBorder="1" applyAlignment="1">
      <alignment vertical="center"/>
    </xf>
    <xf numFmtId="0" fontId="8" fillId="4" borderId="1" xfId="1" applyFont="1" applyFill="1" applyBorder="1" applyAlignment="1">
      <alignment vertical="center"/>
    </xf>
    <xf numFmtId="0" fontId="8" fillId="4" borderId="2" xfId="1" applyFont="1" applyFill="1" applyBorder="1" applyAlignment="1">
      <alignment vertical="center"/>
    </xf>
    <xf numFmtId="0" fontId="8" fillId="4" borderId="10" xfId="1" applyFont="1" applyFill="1" applyBorder="1" applyAlignment="1">
      <alignment vertical="center"/>
    </xf>
    <xf numFmtId="164" fontId="8" fillId="4" borderId="3" xfId="2" applyNumberFormat="1" applyFont="1" applyFill="1" applyBorder="1" applyAlignment="1">
      <alignment vertical="center"/>
    </xf>
    <xf numFmtId="164" fontId="8" fillId="4" borderId="11" xfId="2" applyNumberFormat="1" applyFont="1" applyFill="1" applyBorder="1" applyAlignment="1">
      <alignment vertical="center"/>
    </xf>
    <xf numFmtId="164" fontId="2" fillId="0" borderId="0" xfId="1" applyNumberFormat="1" applyAlignment="1">
      <alignment vertical="center"/>
    </xf>
    <xf numFmtId="0" fontId="8" fillId="4" borderId="12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2" fillId="0" borderId="3" xfId="1" applyBorder="1" applyAlignment="1">
      <alignment vertical="center"/>
    </xf>
    <xf numFmtId="0" fontId="2" fillId="0" borderId="11" xfId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4" fontId="8" fillId="0" borderId="9" xfId="2" applyNumberFormat="1" applyFont="1" applyFill="1" applyBorder="1" applyAlignment="1">
      <alignment vertical="center"/>
    </xf>
    <xf numFmtId="0" fontId="8" fillId="0" borderId="12" xfId="1" applyFont="1" applyFill="1" applyBorder="1" applyAlignment="1">
      <alignment vertical="center"/>
    </xf>
    <xf numFmtId="169" fontId="8" fillId="0" borderId="4" xfId="2" applyNumberFormat="1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164" fontId="4" fillId="0" borderId="7" xfId="2" applyNumberFormat="1" applyFont="1" applyFill="1" applyBorder="1" applyAlignment="1">
      <alignment vertical="center"/>
    </xf>
    <xf numFmtId="164" fontId="4" fillId="0" borderId="8" xfId="2" applyNumberFormat="1" applyFont="1" applyFill="1" applyBorder="1" applyAlignment="1">
      <alignment vertical="center"/>
    </xf>
    <xf numFmtId="0" fontId="14" fillId="4" borderId="5" xfId="1" applyFont="1" applyFill="1" applyBorder="1" applyAlignment="1">
      <alignment vertical="center"/>
    </xf>
    <xf numFmtId="0" fontId="14" fillId="4" borderId="6" xfId="1" applyFont="1" applyFill="1" applyBorder="1" applyAlignment="1">
      <alignment vertical="center"/>
    </xf>
    <xf numFmtId="164" fontId="14" fillId="0" borderId="7" xfId="2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5" fillId="0" borderId="0" xfId="1" applyFont="1" applyAlignment="1">
      <alignment horizontal="right" vertical="center"/>
    </xf>
    <xf numFmtId="0" fontId="13" fillId="4" borderId="0" xfId="4" applyFont="1" applyFill="1" applyAlignment="1">
      <alignment vertical="top" wrapText="1"/>
    </xf>
    <xf numFmtId="0" fontId="15" fillId="0" borderId="0" xfId="1" applyFont="1" applyAlignment="1">
      <alignment vertical="center" wrapText="1"/>
    </xf>
    <xf numFmtId="0" fontId="16" fillId="5" borderId="0" xfId="5" applyFont="1" applyFill="1" applyAlignment="1">
      <alignment vertical="center"/>
    </xf>
    <xf numFmtId="0" fontId="17" fillId="0" borderId="0" xfId="1" applyFont="1" applyAlignment="1"/>
    <xf numFmtId="0" fontId="18" fillId="0" borderId="0" xfId="1" applyFont="1" applyAlignment="1">
      <alignment vertical="center"/>
    </xf>
    <xf numFmtId="0" fontId="15" fillId="0" borderId="0" xfId="1" applyFont="1" applyAlignment="1">
      <alignment horizontal="left" vertical="center" wrapText="1"/>
    </xf>
    <xf numFmtId="0" fontId="46" fillId="0" borderId="0" xfId="1" applyFont="1" applyAlignment="1">
      <alignment vertical="center"/>
    </xf>
    <xf numFmtId="0" fontId="47" fillId="0" borderId="0" xfId="1" applyFont="1" applyBorder="1" applyAlignment="1">
      <alignment vertical="center"/>
    </xf>
    <xf numFmtId="0" fontId="46" fillId="0" borderId="0" xfId="1" applyFont="1" applyAlignment="1"/>
    <xf numFmtId="0" fontId="46" fillId="0" borderId="0" xfId="1" applyFont="1" applyBorder="1" applyAlignment="1">
      <alignment vertical="center"/>
    </xf>
    <xf numFmtId="167" fontId="46" fillId="0" borderId="0" xfId="1" applyNumberFormat="1" applyFont="1" applyBorder="1" applyAlignment="1">
      <alignment vertical="center"/>
    </xf>
    <xf numFmtId="0" fontId="46" fillId="0" borderId="0" xfId="1" applyFont="1" applyBorder="1" applyAlignment="1"/>
    <xf numFmtId="168" fontId="46" fillId="0" borderId="0" xfId="1" applyNumberFormat="1" applyFont="1" applyBorder="1" applyAlignment="1">
      <alignment vertical="center"/>
    </xf>
    <xf numFmtId="170" fontId="46" fillId="0" borderId="0" xfId="1" applyNumberFormat="1" applyFont="1" applyBorder="1" applyAlignment="1">
      <alignment vertical="center"/>
    </xf>
    <xf numFmtId="171" fontId="46" fillId="0" borderId="0" xfId="1" applyNumberFormat="1" applyFont="1" applyBorder="1" applyAlignment="1">
      <alignment vertical="center"/>
    </xf>
    <xf numFmtId="172" fontId="46" fillId="0" borderId="0" xfId="1" applyNumberFormat="1" applyFont="1" applyFill="1" applyBorder="1" applyAlignment="1">
      <alignment vertical="center"/>
    </xf>
    <xf numFmtId="172" fontId="48" fillId="4" borderId="0" xfId="4" applyNumberFormat="1" applyFont="1" applyFill="1" applyAlignment="1">
      <alignment horizontal="left" vertical="top" wrapText="1"/>
    </xf>
    <xf numFmtId="0" fontId="46" fillId="0" borderId="0" xfId="1" applyFont="1" applyFill="1" applyBorder="1" applyAlignment="1">
      <alignment vertical="center"/>
    </xf>
    <xf numFmtId="173" fontId="46" fillId="0" borderId="0" xfId="1" applyNumberFormat="1" applyFont="1" applyFill="1" applyBorder="1" applyAlignment="1">
      <alignment vertical="center"/>
    </xf>
    <xf numFmtId="164" fontId="46" fillId="0" borderId="0" xfId="1" applyNumberFormat="1" applyFont="1" applyFill="1" applyBorder="1" applyAlignment="1">
      <alignment vertical="center"/>
    </xf>
    <xf numFmtId="174" fontId="49" fillId="0" borderId="0" xfId="1" applyNumberFormat="1" applyFont="1" applyAlignment="1"/>
    <xf numFmtId="0" fontId="50" fillId="0" borderId="0" xfId="1" applyFont="1" applyAlignment="1">
      <alignment horizontal="right" vertical="center"/>
    </xf>
    <xf numFmtId="0" fontId="49" fillId="0" borderId="0" xfId="1" applyFont="1" applyAlignment="1"/>
    <xf numFmtId="0" fontId="51" fillId="4" borderId="0" xfId="1" applyFont="1" applyFill="1" applyBorder="1" applyAlignment="1">
      <alignment horizontal="left" vertical="top"/>
    </xf>
    <xf numFmtId="0" fontId="15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wrapText="1"/>
    </xf>
    <xf numFmtId="0" fontId="3" fillId="3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3" fillId="4" borderId="0" xfId="4" applyFont="1" applyFill="1" applyAlignment="1">
      <alignment horizontal="left" vertical="top" wrapText="1"/>
    </xf>
    <xf numFmtId="0" fontId="13" fillId="0" borderId="0" xfId="4" applyFont="1" applyFill="1" applyAlignment="1">
      <alignment horizontal="left" vertical="top" wrapText="1"/>
    </xf>
    <xf numFmtId="0" fontId="52" fillId="4" borderId="0" xfId="1" applyFont="1" applyFill="1" applyBorder="1" applyAlignment="1">
      <alignment vertical="center"/>
    </xf>
    <xf numFmtId="164" fontId="8" fillId="0" borderId="4" xfId="2" applyNumberFormat="1" applyFont="1" applyFill="1" applyBorder="1" applyAlignment="1">
      <alignment horizontal="center" vertical="center"/>
    </xf>
    <xf numFmtId="164" fontId="8" fillId="4" borderId="4" xfId="2" applyNumberFormat="1" applyFont="1" applyFill="1" applyBorder="1" applyAlignment="1"/>
    <xf numFmtId="0" fontId="4" fillId="4" borderId="1" xfId="3" applyFont="1" applyFill="1" applyBorder="1" applyAlignment="1">
      <alignment vertical="center"/>
    </xf>
    <xf numFmtId="0" fontId="8" fillId="4" borderId="13" xfId="1" applyFont="1" applyFill="1" applyBorder="1" applyAlignment="1">
      <alignment vertical="center"/>
    </xf>
    <xf numFmtId="169" fontId="4" fillId="4" borderId="14" xfId="2" applyNumberFormat="1" applyFont="1" applyFill="1" applyBorder="1" applyAlignment="1">
      <alignment vertical="center"/>
    </xf>
    <xf numFmtId="164" fontId="4" fillId="4" borderId="14" xfId="2" applyNumberFormat="1" applyFont="1" applyFill="1" applyBorder="1" applyAlignment="1">
      <alignment vertical="center"/>
    </xf>
    <xf numFmtId="164" fontId="4" fillId="4" borderId="15" xfId="2" applyNumberFormat="1" applyFont="1" applyFill="1" applyBorder="1" applyAlignment="1">
      <alignment vertical="center"/>
    </xf>
    <xf numFmtId="190" fontId="8" fillId="4" borderId="4" xfId="2" applyNumberFormat="1" applyFont="1" applyFill="1" applyBorder="1" applyAlignment="1">
      <alignment vertical="center"/>
    </xf>
    <xf numFmtId="190" fontId="8" fillId="4" borderId="9" xfId="2" applyNumberFormat="1" applyFont="1" applyFill="1" applyBorder="1" applyAlignment="1">
      <alignment vertical="center"/>
    </xf>
    <xf numFmtId="0" fontId="11" fillId="4" borderId="10" xfId="1" applyFont="1" applyFill="1" applyBorder="1" applyAlignment="1">
      <alignment vertical="center"/>
    </xf>
    <xf numFmtId="164" fontId="4" fillId="4" borderId="3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</cellXfs>
  <cellStyles count="219">
    <cellStyle name="20% - Énfasis1 2" xfId="6"/>
    <cellStyle name="20% - Énfasis1 3" xfId="7"/>
    <cellStyle name="20% - Énfasis2 2" xfId="8"/>
    <cellStyle name="20% - Énfasis2 3" xfId="9"/>
    <cellStyle name="20% - Énfasis3 2" xfId="10"/>
    <cellStyle name="20% - Énfasis3 3" xfId="11"/>
    <cellStyle name="20% - Énfasis4 2" xfId="12"/>
    <cellStyle name="20% - Énfasis4 3" xfId="13"/>
    <cellStyle name="20% - Énfasis5 2" xfId="14"/>
    <cellStyle name="20% - Énfasis5 3" xfId="15"/>
    <cellStyle name="20% - Énfasis6 2" xfId="16"/>
    <cellStyle name="20% - Énfasis6 3" xfId="17"/>
    <cellStyle name="40% - Énfasis1 2" xfId="18"/>
    <cellStyle name="40% - Énfasis1 3" xfId="19"/>
    <cellStyle name="40% - Énfasis2 2" xfId="20"/>
    <cellStyle name="40% - Énfasis2 3" xfId="21"/>
    <cellStyle name="40% - Énfasis3 2" xfId="22"/>
    <cellStyle name="40% - Énfasis3 3" xfId="23"/>
    <cellStyle name="40% - Énfasis4 2" xfId="24"/>
    <cellStyle name="40% - Énfasis4 3" xfId="25"/>
    <cellStyle name="40% - Énfasis5 2" xfId="26"/>
    <cellStyle name="40% - Énfasis5 3" xfId="27"/>
    <cellStyle name="40% - Énfasis6 2" xfId="28"/>
    <cellStyle name="40% - Énfasis6 3" xfId="29"/>
    <cellStyle name="60% - Énfasis1 2" xfId="30"/>
    <cellStyle name="60% - Énfasis1 3" xfId="31"/>
    <cellStyle name="60% - Énfasis2 2" xfId="32"/>
    <cellStyle name="60% - Énfasis2 3" xfId="33"/>
    <cellStyle name="60% - Énfasis3 2" xfId="34"/>
    <cellStyle name="60% - Énfasis3 3" xfId="35"/>
    <cellStyle name="60% - Énfasis4 2" xfId="36"/>
    <cellStyle name="60% - Énfasis4 3" xfId="37"/>
    <cellStyle name="60% - Énfasis5 2" xfId="38"/>
    <cellStyle name="60% - Énfasis5 3" xfId="39"/>
    <cellStyle name="60% - Énfasis6 2" xfId="40"/>
    <cellStyle name="60% - Énfasis6 3" xfId="41"/>
    <cellStyle name="Buena 2" xfId="42"/>
    <cellStyle name="Buena 3" xfId="43"/>
    <cellStyle name="Cálculo 2" xfId="44"/>
    <cellStyle name="Cálculo 3" xfId="45"/>
    <cellStyle name="Celda de comprobación 2" xfId="46"/>
    <cellStyle name="Celda de comprobación 3" xfId="47"/>
    <cellStyle name="Celda vinculada 2" xfId="48"/>
    <cellStyle name="Celda vinculada 3" xfId="49"/>
    <cellStyle name="Comma" xfId="50"/>
    <cellStyle name="Comma 2" xfId="51"/>
    <cellStyle name="Comma 3" xfId="52"/>
    <cellStyle name="Comma 4" xfId="53"/>
    <cellStyle name="Comma 5" xfId="54"/>
    <cellStyle name="Comma 6" xfId="55"/>
    <cellStyle name="Comma_Nov09" xfId="56"/>
    <cellStyle name="Comma0" xfId="57"/>
    <cellStyle name="Currency" xfId="58"/>
    <cellStyle name="Currency0" xfId="59"/>
    <cellStyle name="Date" xfId="60"/>
    <cellStyle name="Date 2" xfId="61"/>
    <cellStyle name="Dia" xfId="62"/>
    <cellStyle name="Diseño" xfId="63"/>
    <cellStyle name="Diseño 2" xfId="64"/>
    <cellStyle name="Encabez1" xfId="65"/>
    <cellStyle name="Encabez2" xfId="66"/>
    <cellStyle name="Encabezado 4 2" xfId="67"/>
    <cellStyle name="Encabezado 4 3" xfId="68"/>
    <cellStyle name="Énfasis1 2" xfId="69"/>
    <cellStyle name="Énfasis1 3" xfId="70"/>
    <cellStyle name="Énfasis2 2" xfId="71"/>
    <cellStyle name="Énfasis2 3" xfId="72"/>
    <cellStyle name="Énfasis3 2" xfId="73"/>
    <cellStyle name="Énfasis3 3" xfId="74"/>
    <cellStyle name="Énfasis4 2" xfId="75"/>
    <cellStyle name="Énfasis4 3" xfId="76"/>
    <cellStyle name="Énfasis5 2" xfId="77"/>
    <cellStyle name="Énfasis5 3" xfId="78"/>
    <cellStyle name="Énfasis6 2" xfId="79"/>
    <cellStyle name="Énfasis6 3" xfId="80"/>
    <cellStyle name="Entrada 2" xfId="81"/>
    <cellStyle name="Entrada 3" xfId="82"/>
    <cellStyle name="Euro" xfId="83"/>
    <cellStyle name="Euro 2" xfId="84"/>
    <cellStyle name="F2" xfId="85"/>
    <cellStyle name="F2 2" xfId="86"/>
    <cellStyle name="F3" xfId="87"/>
    <cellStyle name="F3 2" xfId="88"/>
    <cellStyle name="F4" xfId="89"/>
    <cellStyle name="F4 2" xfId="90"/>
    <cellStyle name="F5" xfId="91"/>
    <cellStyle name="F5 2" xfId="92"/>
    <cellStyle name="F6" xfId="93"/>
    <cellStyle name="F6 2" xfId="94"/>
    <cellStyle name="F7" xfId="95"/>
    <cellStyle name="F7 2" xfId="96"/>
    <cellStyle name="F8" xfId="97"/>
    <cellStyle name="F8 2" xfId="98"/>
    <cellStyle name="Fijo" xfId="99"/>
    <cellStyle name="Financiero" xfId="100"/>
    <cellStyle name="Fixed" xfId="101"/>
    <cellStyle name="Fixed 2" xfId="102"/>
    <cellStyle name="Heading1" xfId="103"/>
    <cellStyle name="Heading1 2" xfId="104"/>
    <cellStyle name="Heading2" xfId="105"/>
    <cellStyle name="Heading2 2" xfId="106"/>
    <cellStyle name="Incorrecto 2" xfId="107"/>
    <cellStyle name="Incorrecto 3" xfId="108"/>
    <cellStyle name="Millares [0] 2" xfId="109"/>
    <cellStyle name="Millares [0] 3" xfId="110"/>
    <cellStyle name="Millares [0] 4" xfId="111"/>
    <cellStyle name="Millares [0]_6 SistemasAislados" xfId="2"/>
    <cellStyle name="Millares 10" xfId="112"/>
    <cellStyle name="Millares 11" xfId="113"/>
    <cellStyle name="Millares 12" xfId="114"/>
    <cellStyle name="Millares 13" xfId="115"/>
    <cellStyle name="Millares 14" xfId="116"/>
    <cellStyle name="Millares 15" xfId="117"/>
    <cellStyle name="Millares 16" xfId="118"/>
    <cellStyle name="Millares 17" xfId="119"/>
    <cellStyle name="Millares 18" xfId="120"/>
    <cellStyle name="Millares 19" xfId="121"/>
    <cellStyle name="Millares 2" xfId="122"/>
    <cellStyle name="Millares 2 2" xfId="123"/>
    <cellStyle name="Millares 2 3" xfId="124"/>
    <cellStyle name="Millares 2 4" xfId="125"/>
    <cellStyle name="Millares 2_Cap 3 Transacciones v27042009" xfId="126"/>
    <cellStyle name="Millares 20" xfId="127"/>
    <cellStyle name="Millares 21" xfId="128"/>
    <cellStyle name="Millares 22" xfId="129"/>
    <cellStyle name="Millares 23" xfId="130"/>
    <cellStyle name="Millares 24" xfId="131"/>
    <cellStyle name="Millares 25" xfId="132"/>
    <cellStyle name="Millares 26" xfId="133"/>
    <cellStyle name="Millares 27" xfId="134"/>
    <cellStyle name="Millares 28" xfId="135"/>
    <cellStyle name="Millares 29" xfId="136"/>
    <cellStyle name="Millares 3" xfId="137"/>
    <cellStyle name="Millares 3 2" xfId="138"/>
    <cellStyle name="Millares 30" xfId="139"/>
    <cellStyle name="Millares 31" xfId="140"/>
    <cellStyle name="Millares 32" xfId="141"/>
    <cellStyle name="Millares 33" xfId="142"/>
    <cellStyle name="Millares 34" xfId="143"/>
    <cellStyle name="Millares 35" xfId="144"/>
    <cellStyle name="Millares 36" xfId="145"/>
    <cellStyle name="Millares 37" xfId="146"/>
    <cellStyle name="Millares 4" xfId="147"/>
    <cellStyle name="Millares 5" xfId="148"/>
    <cellStyle name="Millares 5 2" xfId="149"/>
    <cellStyle name="Millares 6" xfId="150"/>
    <cellStyle name="Millares 7" xfId="151"/>
    <cellStyle name="Millares 7 2" xfId="152"/>
    <cellStyle name="Millares 8" xfId="153"/>
    <cellStyle name="Millares 9" xfId="154"/>
    <cellStyle name="Monetario" xfId="155"/>
    <cellStyle name="Neutral 2" xfId="156"/>
    <cellStyle name="Neutral 3" xfId="157"/>
    <cellStyle name="Normal" xfId="0" builtinId="0"/>
    <cellStyle name="Normal 10" xfId="158"/>
    <cellStyle name="Normal 2" xfId="159"/>
    <cellStyle name="Normal 2 2" xfId="5"/>
    <cellStyle name="Normal 2 2 2" xfId="160"/>
    <cellStyle name="Normal 2 3" xfId="161"/>
    <cellStyle name="Normal 2 4" xfId="162"/>
    <cellStyle name="Normal 3" xfId="163"/>
    <cellStyle name="Normal 3 2" xfId="164"/>
    <cellStyle name="Normal 3 3" xfId="165"/>
    <cellStyle name="Normal 3 4" xfId="166"/>
    <cellStyle name="Normal 3 5" xfId="167"/>
    <cellStyle name="Normal 4" xfId="168"/>
    <cellStyle name="Normal 4 2" xfId="169"/>
    <cellStyle name="Normal 5" xfId="170"/>
    <cellStyle name="Normal 5 2" xfId="171"/>
    <cellStyle name="Normal 5 3" xfId="172"/>
    <cellStyle name="Normal 5 4" xfId="173"/>
    <cellStyle name="Normal 6" xfId="174"/>
    <cellStyle name="Normal 7" xfId="175"/>
    <cellStyle name="Normal 8" xfId="4"/>
    <cellStyle name="Normal 8 2" xfId="176"/>
    <cellStyle name="Normal 8 3" xfId="177"/>
    <cellStyle name="Normal 8 4" xfId="178"/>
    <cellStyle name="Normal 9" xfId="179"/>
    <cellStyle name="Normal_6 SistemasAislados" xfId="1"/>
    <cellStyle name="Normal_6. SistemasAislados Pág 114 y 115 WTeran" xfId="3"/>
    <cellStyle name="Notas 2" xfId="180"/>
    <cellStyle name="Notas 3" xfId="181"/>
    <cellStyle name="p" xfId="182"/>
    <cellStyle name="Pame" xfId="183"/>
    <cellStyle name="Percent" xfId="184"/>
    <cellStyle name="Percent 2" xfId="185"/>
    <cellStyle name="Percent 3" xfId="186"/>
    <cellStyle name="Percent 4" xfId="187"/>
    <cellStyle name="Percent 5" xfId="188"/>
    <cellStyle name="Percent 6" xfId="189"/>
    <cellStyle name="Porcentaje 2" xfId="190"/>
    <cellStyle name="Porcentaje 3" xfId="191"/>
    <cellStyle name="Porcentaje 4" xfId="192"/>
    <cellStyle name="Porcentaje 5" xfId="193"/>
    <cellStyle name="Porcentaje 6" xfId="194"/>
    <cellStyle name="Porcentual 2" xfId="195"/>
    <cellStyle name="Porcentual 2 2" xfId="196"/>
    <cellStyle name="Porcentual 2 3" xfId="197"/>
    <cellStyle name="Porcentual 3" xfId="198"/>
    <cellStyle name="Porcentual 3 2" xfId="199"/>
    <cellStyle name="Porcentual 4" xfId="200"/>
    <cellStyle name="Porcentual 5" xfId="201"/>
    <cellStyle name="Salida 2" xfId="202"/>
    <cellStyle name="Salida 3" xfId="203"/>
    <cellStyle name="Standard_EVAL-np" xfId="204"/>
    <cellStyle name="Texto de advertencia 2" xfId="205"/>
    <cellStyle name="Texto de advertencia 3" xfId="206"/>
    <cellStyle name="Texto explicativo 2" xfId="207"/>
    <cellStyle name="Texto explicativo 3" xfId="208"/>
    <cellStyle name="Título 1 2" xfId="209"/>
    <cellStyle name="Título 1 3" xfId="210"/>
    <cellStyle name="Título 2 2" xfId="211"/>
    <cellStyle name="Título 2 3" xfId="212"/>
    <cellStyle name="Título 3 2" xfId="213"/>
    <cellStyle name="Título 3 3" xfId="214"/>
    <cellStyle name="Título 4" xfId="215"/>
    <cellStyle name="Título 5" xfId="216"/>
    <cellStyle name="Total 2" xfId="217"/>
    <cellStyle name="Total 3" xfId="2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accent6"/>
                </a:solidFill>
                <a:latin typeface="Calibri"/>
                <a:ea typeface="Calibri"/>
                <a:cs typeface="Calibri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VI-9</a:t>
            </a:r>
          </a:p>
          <a:p>
            <a:pPr>
              <a:defRPr sz="1400" b="1" i="0" u="none" strike="noStrike" baseline="0">
                <a:solidFill>
                  <a:schemeClr val="accent6"/>
                </a:solidFill>
                <a:latin typeface="Calibri"/>
                <a:ea typeface="Calibri"/>
                <a:cs typeface="Calibri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Evolución mensual de la Generación Bruta (GWh)</a:t>
            </a:r>
          </a:p>
          <a:p>
            <a:pPr>
              <a:defRPr sz="1400" b="1" i="0" u="none" strike="noStrike" baseline="0">
                <a:solidFill>
                  <a:schemeClr val="accent6"/>
                </a:solidFill>
                <a:latin typeface="Calibri"/>
                <a:ea typeface="Calibri"/>
                <a:cs typeface="Calibri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Periodo 2014</a:t>
            </a:r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'[11]CAP VI-5'!$R$35</c:f>
              <c:strCache>
                <c:ptCount val="1"/>
                <c:pt idx="0">
                  <c:v>ENDE</c:v>
                </c:pt>
              </c:strCache>
            </c:strRef>
          </c:tx>
          <c:cat>
            <c:strRef>
              <c:f>'[11]CAP VI-5'!$S$34:$AD$34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'[11]CAP VI-5'!$S$35:$AD$35</c:f>
              <c:numCache>
                <c:formatCode>#,##0.0_ ;\-#,##0.0\ </c:formatCode>
                <c:ptCount val="12"/>
                <c:pt idx="0">
                  <c:v>4.0276685899999993</c:v>
                </c:pt>
                <c:pt idx="1">
                  <c:v>3.7827211099999998</c:v>
                </c:pt>
                <c:pt idx="2">
                  <c:v>4.3824819999999995</c:v>
                </c:pt>
                <c:pt idx="3">
                  <c:v>4.3253617999999996</c:v>
                </c:pt>
                <c:pt idx="4">
                  <c:v>4.3867746999999992</c:v>
                </c:pt>
                <c:pt idx="5">
                  <c:v>4.2328847999999999</c:v>
                </c:pt>
                <c:pt idx="6">
                  <c:v>4.1595346000000006</c:v>
                </c:pt>
                <c:pt idx="7">
                  <c:v>4.4932298999999993</c:v>
                </c:pt>
                <c:pt idx="8">
                  <c:v>4.8459471999999995</c:v>
                </c:pt>
                <c:pt idx="9">
                  <c:v>4.9733920999999999</c:v>
                </c:pt>
                <c:pt idx="10">
                  <c:v>4.7027204000000005</c:v>
                </c:pt>
                <c:pt idx="11">
                  <c:v>4.7857244000000003</c:v>
                </c:pt>
              </c:numCache>
            </c:numRef>
          </c:val>
        </c:ser>
        <c:ser>
          <c:idx val="1"/>
          <c:order val="1"/>
          <c:tx>
            <c:strRef>
              <c:f>'[11]CAP VI-5'!$R$36</c:f>
              <c:strCache>
                <c:ptCount val="1"/>
                <c:pt idx="0">
                  <c:v>SETAR</c:v>
                </c:pt>
              </c:strCache>
            </c:strRef>
          </c:tx>
          <c:cat>
            <c:strRef>
              <c:f>'[11]CAP VI-5'!$S$34:$AD$34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'[11]CAP VI-5'!$S$36:$AD$36</c:f>
              <c:numCache>
                <c:formatCode>#,##0.0_ ;\-#,##0.0\ </c:formatCode>
                <c:ptCount val="12"/>
                <c:pt idx="0">
                  <c:v>7.9768589999999993</c:v>
                </c:pt>
                <c:pt idx="1">
                  <c:v>10.075456000000001</c:v>
                </c:pt>
                <c:pt idx="2">
                  <c:v>10.125057399999999</c:v>
                </c:pt>
                <c:pt idx="3">
                  <c:v>7.5034909999999995</c:v>
                </c:pt>
                <c:pt idx="4">
                  <c:v>6.7441229999999992</c:v>
                </c:pt>
                <c:pt idx="5">
                  <c:v>6.2744689999999999</c:v>
                </c:pt>
                <c:pt idx="6">
                  <c:v>6.5805169999999995</c:v>
                </c:pt>
                <c:pt idx="7">
                  <c:v>6.4823240000000011</c:v>
                </c:pt>
                <c:pt idx="8">
                  <c:v>4.0926699999999991</c:v>
                </c:pt>
                <c:pt idx="9">
                  <c:v>3.2704219999999999</c:v>
                </c:pt>
                <c:pt idx="10">
                  <c:v>3.0211249999999996</c:v>
                </c:pt>
                <c:pt idx="11">
                  <c:v>2.7227163333333335</c:v>
                </c:pt>
              </c:numCache>
            </c:numRef>
          </c:val>
        </c:ser>
        <c:ser>
          <c:idx val="2"/>
          <c:order val="2"/>
          <c:tx>
            <c:strRef>
              <c:f>'[11]CAP VI-5'!$R$37</c:f>
              <c:strCache>
                <c:ptCount val="1"/>
                <c:pt idx="0">
                  <c:v>CRE</c:v>
                </c:pt>
              </c:strCache>
            </c:strRef>
          </c:tx>
          <c:cat>
            <c:strRef>
              <c:f>'[11]CAP VI-5'!$S$34:$AD$34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'[11]CAP VI-5'!$S$37:$AD$37</c:f>
              <c:numCache>
                <c:formatCode>#,##0.0_ ;\-#,##0.0\ </c:formatCode>
                <c:ptCount val="12"/>
                <c:pt idx="0">
                  <c:v>15.813194999999999</c:v>
                </c:pt>
                <c:pt idx="1">
                  <c:v>14.161433375</c:v>
                </c:pt>
                <c:pt idx="2">
                  <c:v>15.058375870604999</c:v>
                </c:pt>
                <c:pt idx="3">
                  <c:v>16.416665781250003</c:v>
                </c:pt>
                <c:pt idx="4">
                  <c:v>15.372336812500002</c:v>
                </c:pt>
                <c:pt idx="5">
                  <c:v>14.702070125000002</c:v>
                </c:pt>
                <c:pt idx="6">
                  <c:v>15.219975</c:v>
                </c:pt>
                <c:pt idx="7">
                  <c:v>16.4491415</c:v>
                </c:pt>
                <c:pt idx="8">
                  <c:v>18.012418249942002</c:v>
                </c:pt>
                <c:pt idx="9">
                  <c:v>18.525495031249999</c:v>
                </c:pt>
                <c:pt idx="10">
                  <c:v>16.528886937499998</c:v>
                </c:pt>
                <c:pt idx="11">
                  <c:v>18.324173516093843</c:v>
                </c:pt>
              </c:numCache>
            </c:numRef>
          </c:val>
        </c:ser>
        <c:ser>
          <c:idx val="3"/>
          <c:order val="3"/>
          <c:tx>
            <c:strRef>
              <c:f>'[11]CAP VI-5'!$R$39</c:f>
              <c:strCache>
                <c:ptCount val="1"/>
                <c:pt idx="0">
                  <c:v>SECCO </c:v>
                </c:pt>
              </c:strCache>
            </c:strRef>
          </c:tx>
          <c:cat>
            <c:strRef>
              <c:f>'[11]CAP VI-5'!$S$34:$AD$34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'[11]CAP VI-5'!$S$39:$AD$39</c:f>
              <c:numCache>
                <c:formatCode>#,##0.0_ ;\-#,##0.0\ </c:formatCode>
                <c:ptCount val="12"/>
                <c:pt idx="0">
                  <c:v>21.291435999999997</c:v>
                </c:pt>
                <c:pt idx="1">
                  <c:v>15.859684000000001</c:v>
                </c:pt>
                <c:pt idx="2">
                  <c:v>16.214452999999999</c:v>
                </c:pt>
                <c:pt idx="3">
                  <c:v>20.545976</c:v>
                </c:pt>
                <c:pt idx="4">
                  <c:v>21.406056</c:v>
                </c:pt>
                <c:pt idx="5">
                  <c:v>20.761635399999996</c:v>
                </c:pt>
                <c:pt idx="6">
                  <c:v>21.095285999999994</c:v>
                </c:pt>
                <c:pt idx="7">
                  <c:v>22.220040999999998</c:v>
                </c:pt>
                <c:pt idx="8">
                  <c:v>9.7765780000000007</c:v>
                </c:pt>
                <c:pt idx="9">
                  <c:v>9.9155140000000017</c:v>
                </c:pt>
                <c:pt idx="10">
                  <c:v>9.5618410000000011</c:v>
                </c:pt>
                <c:pt idx="11">
                  <c:v>6.2027589999999995</c:v>
                </c:pt>
              </c:numCache>
            </c:numRef>
          </c:val>
        </c:ser>
        <c:ser>
          <c:idx val="5"/>
          <c:order val="4"/>
          <c:tx>
            <c:strRef>
              <c:f>'[11]CAP VI-5'!$R$40</c:f>
              <c:strCache>
                <c:ptCount val="1"/>
                <c:pt idx="0">
                  <c:v>G&amp;E   </c:v>
                </c:pt>
              </c:strCache>
            </c:strRef>
          </c:tx>
          <c:cat>
            <c:strRef>
              <c:f>'[11]CAP VI-5'!$S$34:$AD$34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'[11]CAP VI-5'!$S$40:$AD$40</c:f>
              <c:numCache>
                <c:formatCode>#,##0.0_ ;\-#,##0.0\ </c:formatCode>
                <c:ptCount val="12"/>
                <c:pt idx="0">
                  <c:v>3.0051199999999998</c:v>
                </c:pt>
                <c:pt idx="1">
                  <c:v>2.6567800000000004</c:v>
                </c:pt>
                <c:pt idx="2">
                  <c:v>2.5125799999999998</c:v>
                </c:pt>
                <c:pt idx="3">
                  <c:v>2.5579699999999992</c:v>
                </c:pt>
                <c:pt idx="4">
                  <c:v>2.5761799999999999</c:v>
                </c:pt>
                <c:pt idx="5">
                  <c:v>2.3837800000000002</c:v>
                </c:pt>
                <c:pt idx="6">
                  <c:v>2.7151699999999996</c:v>
                </c:pt>
                <c:pt idx="7">
                  <c:v>2.9367399999999999</c:v>
                </c:pt>
                <c:pt idx="8">
                  <c:v>2.67909</c:v>
                </c:pt>
                <c:pt idx="9">
                  <c:v>3.0051600000000001</c:v>
                </c:pt>
                <c:pt idx="10">
                  <c:v>2.6462399999999993</c:v>
                </c:pt>
                <c:pt idx="11">
                  <c:v>2.7549800000000007</c:v>
                </c:pt>
              </c:numCache>
            </c:numRef>
          </c:val>
        </c:ser>
        <c:ser>
          <c:idx val="6"/>
          <c:order val="5"/>
          <c:tx>
            <c:strRef>
              <c:f>'[11]CAP VI-5'!$R$41</c:f>
              <c:strCache>
                <c:ptCount val="1"/>
                <c:pt idx="0">
                  <c:v>Otros Generadores</c:v>
                </c:pt>
              </c:strCache>
            </c:strRef>
          </c:tx>
          <c:cat>
            <c:strRef>
              <c:f>'[11]CAP VI-5'!$S$34:$AD$34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'[11]CAP VI-5'!$S$41:$AD$41</c:f>
              <c:numCache>
                <c:formatCode>#,##0.0_ ;\-#,##0.0\ </c:formatCode>
                <c:ptCount val="12"/>
                <c:pt idx="0">
                  <c:v>2.2150410000000003</c:v>
                </c:pt>
                <c:pt idx="1">
                  <c:v>2.002977</c:v>
                </c:pt>
                <c:pt idx="2">
                  <c:v>2.1529839999999996</c:v>
                </c:pt>
                <c:pt idx="3">
                  <c:v>2.2125710000000001</c:v>
                </c:pt>
                <c:pt idx="4">
                  <c:v>2.2559670000000001</c:v>
                </c:pt>
                <c:pt idx="5">
                  <c:v>2.1914570000000002</c:v>
                </c:pt>
                <c:pt idx="6">
                  <c:v>2.1481210000000002</c:v>
                </c:pt>
                <c:pt idx="7">
                  <c:v>2.2510309999999998</c:v>
                </c:pt>
                <c:pt idx="8">
                  <c:v>1.7091419999999999</c:v>
                </c:pt>
                <c:pt idx="9">
                  <c:v>1.7996690000000002</c:v>
                </c:pt>
                <c:pt idx="10">
                  <c:v>1.8079240000000001</c:v>
                </c:pt>
                <c:pt idx="11">
                  <c:v>2.057798</c:v>
                </c:pt>
              </c:numCache>
            </c:numRef>
          </c:val>
        </c:ser>
        <c:ser>
          <c:idx val="7"/>
          <c:order val="6"/>
          <c:tx>
            <c:strRef>
              <c:f>'[11]CAP VI-5'!$R$42</c:f>
              <c:strCache>
                <c:ptCount val="1"/>
                <c:pt idx="0">
                  <c:v>Autoproductores</c:v>
                </c:pt>
              </c:strCache>
            </c:strRef>
          </c:tx>
          <c:cat>
            <c:strRef>
              <c:f>'[11]CAP VI-5'!$S$34:$AD$34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'[11]CAP VI-5'!$S$42:$AD$42</c:f>
              <c:numCache>
                <c:formatCode>#,##0.0_ ;\-#,##0.0\ </c:formatCode>
                <c:ptCount val="12"/>
                <c:pt idx="0">
                  <c:v>2.4481205500000001</c:v>
                </c:pt>
                <c:pt idx="1">
                  <c:v>2.4850008100000003</c:v>
                </c:pt>
                <c:pt idx="2">
                  <c:v>2.2533629199999998</c:v>
                </c:pt>
                <c:pt idx="3">
                  <c:v>3.8353872500000001</c:v>
                </c:pt>
                <c:pt idx="4">
                  <c:v>4.4597990599999999</c:v>
                </c:pt>
                <c:pt idx="5">
                  <c:v>7.1009552100000004</c:v>
                </c:pt>
                <c:pt idx="6">
                  <c:v>12.972438499999999</c:v>
                </c:pt>
                <c:pt idx="7">
                  <c:v>14.39766625</c:v>
                </c:pt>
                <c:pt idx="8">
                  <c:v>13.60072246</c:v>
                </c:pt>
                <c:pt idx="9">
                  <c:v>12.712404359999999</c:v>
                </c:pt>
                <c:pt idx="10">
                  <c:v>9.6956615300000006</c:v>
                </c:pt>
                <c:pt idx="11">
                  <c:v>4.5879399899999997</c:v>
                </c:pt>
              </c:numCache>
            </c:numRef>
          </c:val>
        </c:ser>
        <c:ser>
          <c:idx val="8"/>
          <c:order val="7"/>
          <c:tx>
            <c:strRef>
              <c:f>'[11]CAP VI-5'!$R$38</c:f>
              <c:strCache>
                <c:ptCount val="1"/>
                <c:pt idx="0">
                  <c:v>EGSA San Matías</c:v>
                </c:pt>
              </c:strCache>
            </c:strRef>
          </c:tx>
          <c:spPr>
            <a:ln w="25400">
              <a:noFill/>
            </a:ln>
          </c:spPr>
          <c:cat>
            <c:strRef>
              <c:f>'[11]CAP VI-5'!$S$34:$AD$34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'[11]CAP VI-5'!$S$38:$AD$38</c:f>
              <c:numCache>
                <c:formatCode>#,##0.0_ ;\-#,##0.0\ </c:formatCode>
                <c:ptCount val="12"/>
                <c:pt idx="0">
                  <c:v>0.5668178330295004</c:v>
                </c:pt>
                <c:pt idx="1">
                  <c:v>0.48768665850000009</c:v>
                </c:pt>
                <c:pt idx="2">
                  <c:v>0.57278833920000183</c:v>
                </c:pt>
                <c:pt idx="3">
                  <c:v>0.55754059640097675</c:v>
                </c:pt>
                <c:pt idx="4">
                  <c:v>0.48362928570000013</c:v>
                </c:pt>
                <c:pt idx="5">
                  <c:v>0.47101891499999965</c:v>
                </c:pt>
                <c:pt idx="6">
                  <c:v>0.4597579144970505</c:v>
                </c:pt>
                <c:pt idx="7">
                  <c:v>0.52249407629999955</c:v>
                </c:pt>
                <c:pt idx="8">
                  <c:v>0.58620113830619835</c:v>
                </c:pt>
                <c:pt idx="9">
                  <c:v>0.63000219936192614</c:v>
                </c:pt>
                <c:pt idx="10">
                  <c:v>0.59365947832200006</c:v>
                </c:pt>
                <c:pt idx="11">
                  <c:v>0.6144996007500021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961664"/>
        <c:axId val="148978432"/>
      </c:areaChart>
      <c:catAx>
        <c:axId val="19096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BO"/>
                  <a:t>MES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148978432"/>
        <c:crosses val="autoZero"/>
        <c:auto val="1"/>
        <c:lblAlgn val="ctr"/>
        <c:lblOffset val="100"/>
        <c:noMultiLvlLbl val="0"/>
      </c:catAx>
      <c:valAx>
        <c:axId val="148978432"/>
        <c:scaling>
          <c:orientation val="minMax"/>
          <c:max val="7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BO"/>
                  <a:t>Generación Bruta (GWh)</a:t>
                </a:r>
              </a:p>
            </c:rich>
          </c:tx>
          <c:layout/>
          <c:overlay val="0"/>
        </c:title>
        <c:numFmt formatCode="#,##0.0_ ;\-#,##0.0\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190961664"/>
        <c:crosses val="autoZero"/>
        <c:crossBetween val="midCat"/>
        <c:minorUnit val="5"/>
      </c:valAx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BO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71</xdr:row>
      <xdr:rowOff>66675</xdr:rowOff>
    </xdr:from>
    <xdr:to>
      <xdr:col>15</xdr:col>
      <xdr:colOff>228600</xdr:colOff>
      <xdr:row>94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Noviembre/back/14%20al%2030%20OCTUBRE%20DE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uadro%20por%20departamento_dentro%20y%20fuera%20del%20S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MORIA%202011\MEMORIA%202010\Final%20cuadros%20Memoria%2020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moria\detalle_Resultados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ceres\arturo\cndc2006\Base\Anexos%20memoria%20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obre%20memoria%20anual2011\Documents%20and%20Settings\pduran\Configuraci&#243;n%20local\Archivos%20temporales%20de%20Internet\Content.Outlook\YV5WJ4T3\Base%20cuadros%20Memoria%202010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FORMULARIOS%20ISE01\INFORMACION%20GENERAL%20DEL%20SECTOR\ANUARIOS%20ESTAD&#205;STICOS_POR%20GESTIONES\ANUARIO%20ESTADISTICO%202014\Preliminar%20CAPITULO%20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tes Monetarios"/>
      <sheetName val="Hoja1"/>
      <sheetName val="CB"/>
      <sheetName val="Nombres distribuidoras"/>
      <sheetName val="MONTOS COMPENSADOS"/>
      <sheetName val="TOTAL Bs. "/>
      <sheetName val="TOTAL CONS "/>
      <sheetName val="Evolución Anual Importes"/>
      <sheetName val="Evolución Anual Beneficiados"/>
      <sheetName val="Actualiz POR DEPTO"/>
      <sheetName val="ACTUALIZ APORTES"/>
    </sheetNames>
    <sheetDataSet>
      <sheetData sheetId="0"/>
      <sheetData sheetId="1"/>
      <sheetData sheetId="2"/>
      <sheetData sheetId="3">
        <row r="2">
          <cell r="F2" t="str">
            <v>ELECTROPAZ</v>
          </cell>
          <cell r="G2" t="str">
            <v>ELECTROPAZ</v>
          </cell>
        </row>
        <row r="3">
          <cell r="F3" t="str">
            <v>EMPRELPAZ - El Alto</v>
          </cell>
          <cell r="G3" t="str">
            <v>EMPRELPAZ</v>
          </cell>
        </row>
        <row r="4">
          <cell r="F4" t="str">
            <v xml:space="preserve">ELFA - Patacamaya </v>
          </cell>
          <cell r="G4" t="str">
            <v>ELFA-Patacamaya</v>
          </cell>
        </row>
        <row r="5">
          <cell r="F5" t="str">
            <v xml:space="preserve">EDEL - Larecaja </v>
          </cell>
          <cell r="G5" t="str">
            <v>EDEL - Larecaja</v>
          </cell>
        </row>
        <row r="6">
          <cell r="F6" t="str">
            <v>COOPARACA - Araca</v>
          </cell>
          <cell r="G6" t="str">
            <v>COOPARACA-Araca</v>
          </cell>
        </row>
        <row r="7">
          <cell r="F7" t="str">
            <v>COBEE - Zongo y Miguillas</v>
          </cell>
          <cell r="G7" t="str">
            <v>COBEE-Zongo y Miguillas</v>
          </cell>
        </row>
        <row r="8">
          <cell r="F8" t="str">
            <v>SEYSA -Yungas</v>
          </cell>
          <cell r="G8" t="str">
            <v>SEYSA-Yungas</v>
          </cell>
        </row>
        <row r="9">
          <cell r="F9" t="str">
            <v>SESSA - San Buenaventura</v>
          </cell>
          <cell r="G9" t="str">
            <v>SESSA - San Buenaventura</v>
          </cell>
        </row>
        <row r="10">
          <cell r="F10" t="str">
            <v>TOTAL LA PAZ</v>
          </cell>
        </row>
        <row r="11">
          <cell r="F11" t="str">
            <v>ELFEC - Cochabamba</v>
          </cell>
          <cell r="G11" t="str">
            <v>ELFEC</v>
          </cell>
        </row>
        <row r="12">
          <cell r="F12" t="str">
            <v xml:space="preserve">ELEPSA - Punata </v>
          </cell>
          <cell r="G12" t="str">
            <v>ELEPSA-Punata</v>
          </cell>
        </row>
        <row r="13">
          <cell r="F13" t="str">
            <v>TOTAL COCHABAMBA</v>
          </cell>
        </row>
        <row r="14">
          <cell r="F14" t="str">
            <v xml:space="preserve">CRE - Integrada </v>
          </cell>
          <cell r="G14" t="str">
            <v>CRE-Integrada</v>
          </cell>
        </row>
        <row r="15">
          <cell r="F15" t="str">
            <v>CRE-Camiri</v>
          </cell>
          <cell r="G15" t="str">
            <v>CRE-Cordillera -Camiri</v>
          </cell>
        </row>
        <row r="16">
          <cell r="F16" t="str">
            <v>CRE-Valles Cruceños</v>
          </cell>
          <cell r="G16" t="str">
            <v>CRE-Valles Cruceños</v>
          </cell>
        </row>
        <row r="17">
          <cell r="F17" t="str">
            <v>CRE-German Busch</v>
          </cell>
          <cell r="G17" t="str">
            <v>CRE-German Busch</v>
          </cell>
        </row>
        <row r="18">
          <cell r="F18" t="str">
            <v>CRE-Roboré</v>
          </cell>
          <cell r="G18" t="str">
            <v>CRE-Roboré</v>
          </cell>
        </row>
        <row r="19">
          <cell r="F19" t="str">
            <v>CRE-Las Misiones</v>
          </cell>
          <cell r="G19" t="str">
            <v>CRE-Las Misiones</v>
          </cell>
        </row>
        <row r="20">
          <cell r="F20" t="str">
            <v>CRE-Charagua</v>
          </cell>
          <cell r="G20" t="str">
            <v>CRE-Charagua</v>
          </cell>
        </row>
        <row r="21">
          <cell r="F21" t="str">
            <v>CRE-San Ignacio</v>
          </cell>
          <cell r="G21" t="str">
            <v>CRE-San Ignacio</v>
          </cell>
        </row>
        <row r="22">
          <cell r="F22" t="str">
            <v>TOTAL SANTA CRUZ</v>
          </cell>
        </row>
        <row r="23">
          <cell r="F23" t="str">
            <v>CER - Riberalta</v>
          </cell>
          <cell r="G23" t="str">
            <v>CER - Riberalta</v>
          </cell>
        </row>
        <row r="24">
          <cell r="F24" t="str">
            <v>COSERELEC - Trinidad</v>
          </cell>
          <cell r="G24" t="str">
            <v>COSERELEC - Trinidad</v>
          </cell>
        </row>
        <row r="25">
          <cell r="F25" t="str">
            <v>COSEGUA - Guayaramerín</v>
          </cell>
          <cell r="G25" t="str">
            <v>COSEGUA-Guayaramerín</v>
          </cell>
        </row>
        <row r="26">
          <cell r="F26" t="str">
            <v>COSEM - San Borja Maniqui</v>
          </cell>
          <cell r="G26" t="str">
            <v>COSEM - San Borja-Maniqui</v>
          </cell>
        </row>
        <row r="27">
          <cell r="F27" t="str">
            <v>SANTA ROSA - Santa Rosa</v>
          </cell>
          <cell r="G27" t="str">
            <v>SANTA ROSA</v>
          </cell>
        </row>
        <row r="28">
          <cell r="F28" t="str">
            <v>YUCUMO - Yucumo</v>
          </cell>
          <cell r="G28" t="str">
            <v>YUCUMO</v>
          </cell>
        </row>
        <row r="29">
          <cell r="F29" t="str">
            <v xml:space="preserve">Cooperativa de Luz Eléctrica Rurrenabaque </v>
          </cell>
          <cell r="G29" t="str">
            <v>Rurrenabaque - Beni</v>
          </cell>
        </row>
        <row r="30">
          <cell r="F30" t="str">
            <v>Cooperativa de Servicios Públicos MAGDALENA</v>
          </cell>
          <cell r="G30" t="str">
            <v>MAGDALENA - Beni</v>
          </cell>
        </row>
        <row r="31">
          <cell r="F31" t="str">
            <v xml:space="preserve">COSEY - Santa Ana de Yacuma </v>
          </cell>
          <cell r="G31" t="str">
            <v>COSEY - Santa Ana de Yacuma - Beni</v>
          </cell>
        </row>
        <row r="32">
          <cell r="F32" t="str">
            <v>MOXOS ISIRERI</v>
          </cell>
          <cell r="G32" t="str">
            <v>MOXOS</v>
          </cell>
        </row>
        <row r="33">
          <cell r="F33" t="str">
            <v>Cooperativa de Servicios Eléctricos REYES</v>
          </cell>
          <cell r="G33" t="str">
            <v>REYES - Beni</v>
          </cell>
        </row>
        <row r="34">
          <cell r="F34" t="str">
            <v>TOTAL BENI</v>
          </cell>
        </row>
        <row r="35">
          <cell r="F35" t="str">
            <v>CESSA - Sucre</v>
          </cell>
          <cell r="G35" t="str">
            <v>CESSA</v>
          </cell>
        </row>
        <row r="36">
          <cell r="F36" t="str">
            <v>COSERMO - Monteagudo</v>
          </cell>
          <cell r="G36" t="str">
            <v>COSERMO-Monteagudo</v>
          </cell>
        </row>
        <row r="37">
          <cell r="F37" t="str">
            <v>COSERCA - Camargo</v>
          </cell>
          <cell r="G37" t="str">
            <v>COSERCA-Camargo</v>
          </cell>
        </row>
        <row r="38">
          <cell r="F38" t="str">
            <v>TOTAL CHUQUISACA</v>
          </cell>
        </row>
        <row r="39">
          <cell r="F39" t="str">
            <v>ELFEO - Oruro</v>
          </cell>
          <cell r="G39" t="str">
            <v>ELFEO</v>
          </cell>
        </row>
        <row r="40">
          <cell r="F40" t="str">
            <v>VINTO - Vinto</v>
          </cell>
          <cell r="G40" t="str">
            <v>Vinto-Oruro</v>
          </cell>
        </row>
        <row r="41">
          <cell r="F41" t="str">
            <v>15 DE NOVIEMBRE - Caracollo</v>
          </cell>
          <cell r="G41" t="str">
            <v>15 de Noviembre-Caracollo</v>
          </cell>
        </row>
        <row r="42">
          <cell r="F42" t="str">
            <v xml:space="preserve">COOPSEL - Eucaliptus </v>
          </cell>
          <cell r="G42" t="str">
            <v>COOPSEL-Eucaliptus</v>
          </cell>
        </row>
        <row r="43">
          <cell r="F43" t="str">
            <v>PARIA - Paria</v>
          </cell>
          <cell r="G43" t="str">
            <v>Paria - Oruro</v>
          </cell>
        </row>
        <row r="44">
          <cell r="F44" t="str">
            <v>Tte. Bullain - Sepulturas</v>
          </cell>
          <cell r="G44" t="str">
            <v>Tte. BULLAIN - Sepulturas - Oruro</v>
          </cell>
        </row>
        <row r="45">
          <cell r="F45" t="str">
            <v>ELFEDECH - Challapata</v>
          </cell>
          <cell r="G45" t="str">
            <v>ELFEDECH-Challapata</v>
          </cell>
        </row>
        <row r="46">
          <cell r="F46" t="str">
            <v>Pazña</v>
          </cell>
          <cell r="G46" t="str">
            <v>Pazña - Oruro</v>
          </cell>
        </row>
        <row r="47">
          <cell r="F47" t="str">
            <v>Quillacas Qaqachaca (EREQQ)</v>
          </cell>
          <cell r="G47" t="str">
            <v>Quillacas Qaqachaca - Oruro</v>
          </cell>
        </row>
        <row r="48">
          <cell r="F48" t="str">
            <v>EDEAM - Empresa Desarrollo de Ayllus y Markas</v>
          </cell>
          <cell r="G48" t="str">
            <v>EDEAM - Empresa para el Desarrollo de Ayllus y Markas</v>
          </cell>
        </row>
        <row r="49">
          <cell r="F49" t="str">
            <v>ERDEA - Empresa Rural Eduardo Avaroa</v>
          </cell>
          <cell r="G49" t="str">
            <v>ERDEA - Empresa Rural de Electricidad Eduardo Avaroa</v>
          </cell>
        </row>
        <row r="50">
          <cell r="F50" t="str">
            <v>EMDECA - Caracollo</v>
          </cell>
          <cell r="G50" t="str">
            <v>EMDECA - Caracollo</v>
          </cell>
        </row>
        <row r="51">
          <cell r="F51" t="str">
            <v>TOTAL ORURO</v>
          </cell>
        </row>
        <row r="52">
          <cell r="F52" t="str">
            <v xml:space="preserve">ENDE - Cobija </v>
          </cell>
          <cell r="G52" t="str">
            <v>ENDE - Cobija</v>
          </cell>
        </row>
        <row r="53">
          <cell r="F53" t="str">
            <v>TOTAL PANDO</v>
          </cell>
        </row>
        <row r="54">
          <cell r="F54" t="str">
            <v>SEPSA - Potosí</v>
          </cell>
          <cell r="G54" t="str">
            <v>SEPSA - Potosí</v>
          </cell>
        </row>
        <row r="55">
          <cell r="F55" t="str">
            <v xml:space="preserve">SEPSA - Villazón </v>
          </cell>
          <cell r="G55" t="str">
            <v>SEPSA-Villazón</v>
          </cell>
        </row>
        <row r="56">
          <cell r="F56" t="str">
            <v xml:space="preserve">COOPELECT - Tupiza </v>
          </cell>
          <cell r="G56" t="str">
            <v>COOPELECT-Tupiza</v>
          </cell>
        </row>
        <row r="57">
          <cell r="F57" t="str">
            <v>HAM Uncía</v>
          </cell>
          <cell r="G57" t="str">
            <v>HAM Uncía - Potosí</v>
          </cell>
        </row>
        <row r="58">
          <cell r="F58" t="str">
            <v>HAM Llallagua</v>
          </cell>
          <cell r="G58" t="str">
            <v>HAM - Llallagua - Potosí</v>
          </cell>
        </row>
        <row r="59">
          <cell r="F59" t="str">
            <v xml:space="preserve">COSEAL - Atocha </v>
          </cell>
          <cell r="G59" t="str">
            <v xml:space="preserve">COSEAL - Atocha </v>
          </cell>
        </row>
        <row r="60">
          <cell r="F60" t="str">
            <v>COSEU - Uyuni</v>
          </cell>
          <cell r="G60" t="str">
            <v>COSEU - Uyuni</v>
          </cell>
        </row>
        <row r="61">
          <cell r="F61" t="str">
            <v>TOTAL POTOSÍ</v>
          </cell>
        </row>
        <row r="62">
          <cell r="F62" t="str">
            <v>SETAR - Tarija</v>
          </cell>
          <cell r="G62" t="str">
            <v>SETAR-Central</v>
          </cell>
        </row>
        <row r="63">
          <cell r="F63" t="str">
            <v>SETAR - Bermejo</v>
          </cell>
          <cell r="G63" t="str">
            <v>SETAR-Bermejo</v>
          </cell>
        </row>
        <row r="64">
          <cell r="F64" t="str">
            <v>SETAR - Carapari</v>
          </cell>
          <cell r="G64" t="str">
            <v>SETAR-Carapari</v>
          </cell>
        </row>
        <row r="65">
          <cell r="F65" t="str">
            <v>SETAR - El Puente</v>
          </cell>
          <cell r="G65" t="str">
            <v>SETAR-El Puente</v>
          </cell>
        </row>
        <row r="66">
          <cell r="F66" t="str">
            <v>SETAR - Entre Ríos</v>
          </cell>
          <cell r="G66" t="str">
            <v>SETAR-Entre Rios</v>
          </cell>
        </row>
        <row r="67">
          <cell r="F67" t="str">
            <v>SETAR - Machareti</v>
          </cell>
          <cell r="G67" t="str">
            <v>SETAR-Machareti</v>
          </cell>
        </row>
        <row r="68">
          <cell r="F68" t="str">
            <v>SETAR - Villamontes</v>
          </cell>
          <cell r="G68" t="str">
            <v>SETAR-Villamontes</v>
          </cell>
        </row>
        <row r="69">
          <cell r="F69" t="str">
            <v>SETAR - Yacuiba</v>
          </cell>
          <cell r="G69" t="str">
            <v>SETAR-Yacuiba</v>
          </cell>
        </row>
        <row r="70">
          <cell r="F70" t="str">
            <v>SETAR - Iscayachi</v>
          </cell>
          <cell r="G70" t="str">
            <v>SETAR-Iscayachi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Graf 1 Demanda"/>
      <sheetName val="Graf 2"/>
      <sheetName val="C2-Graf 3-Graf 4-Graf 5"/>
      <sheetName val="C3"/>
      <sheetName val="C4-Graf 6"/>
      <sheetName val="C5-Graf 7-Graf8"/>
      <sheetName val="C6-C7 "/>
      <sheetName val="C 8"/>
      <sheetName val="Graf 9 - Graf10"/>
      <sheetName val="C9 - Graf 11"/>
      <sheetName val="Graf 12 - Graf 13"/>
      <sheetName val="C 10"/>
      <sheetName val="C 11"/>
      <sheetName val="C12"/>
      <sheetName val="C13-C14-C15-16"/>
      <sheetName val="C 17- Graf 14- C18-C19"/>
      <sheetName val="C20"/>
      <sheetName val="C21 - C22"/>
      <sheetName val="C23 - C24"/>
      <sheetName val="C23 - C24 "/>
      <sheetName val="Graf 15."/>
      <sheetName val="C 25"/>
      <sheetName val="Graf 16"/>
      <sheetName val="Graf17, G18,G20G21,G22,G23,C26 "/>
      <sheetName val="GRAF 19"/>
      <sheetName val="GRAF24 "/>
      <sheetName val="GAF 25"/>
      <sheetName val="GRAF 26, GRAF 28"/>
      <sheetName val="gRAF 27"/>
      <sheetName val="GRAF 29."/>
      <sheetName val="Graf 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"/>
      <sheetName val="TR"/>
      <sheetName val="GB"/>
      <sheetName val="IR"/>
      <sheetName val="EDEMA"/>
      <sheetName val="FCA"/>
      <sheetName val="DTE"/>
      <sheetName val="PM"/>
      <sheetName val="PMC"/>
      <sheetName val="CCARG"/>
      <sheetName val="PF"/>
      <sheetName val="IND"/>
      <sheetName val="PMT"/>
      <sheetName val="FA"/>
      <sheetName val="CMg"/>
      <sheetName val="PEn"/>
      <sheetName val="PPot"/>
      <sheetName val="MON"/>
      <sheetName val="GAS"/>
      <sheetName val="TI"/>
      <sheetName val="FAEs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"/>
      <sheetName val="TR0"/>
      <sheetName val="TR"/>
      <sheetName val="GB"/>
      <sheetName val="GB_2005"/>
      <sheetName val="PROG_DESPACHADA"/>
      <sheetName val="DEMANDA"/>
      <sheetName val="IR"/>
      <sheetName val="PM"/>
      <sheetName val="PMT"/>
      <sheetName val="PMC"/>
      <sheetName val="PMCD"/>
      <sheetName val="IND"/>
      <sheetName val="DESEM"/>
      <sheetName val="falla pri"/>
      <sheetName val="FA"/>
      <sheetName val="PF (2)"/>
      <sheetName val="spot"/>
      <sheetName val="fondo"/>
      <sheetName val="PF"/>
      <sheetName val="Evolucion Fondo Estabilización"/>
      <sheetName val="cmg"/>
      <sheetName val="CMg (2)"/>
      <sheetName val="Hoja1"/>
      <sheetName val="CMg (3)"/>
      <sheetName val="PEn"/>
      <sheetName val="MON "/>
      <sheetName val="TOTAL FONDOS A DIC06"/>
      <sheetName val="evofondos"/>
      <sheetName val="GAS "/>
      <sheetName val="TI"/>
      <sheetName val="CAUDALES"/>
      <sheetName val="EM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Graf 1 Demanda"/>
      <sheetName val="Graf 2"/>
      <sheetName val="C2-Graf 3-Graf 4-Graf 5"/>
      <sheetName val="C3"/>
      <sheetName val="C4-Graf 6"/>
      <sheetName val="C5-Graf 7-Graf8"/>
      <sheetName val="C 8"/>
      <sheetName val="Graf 9 - Graf10"/>
      <sheetName val="C9 - Graf 11"/>
      <sheetName val="Graf 12 - Graf 13"/>
      <sheetName val="C 10"/>
      <sheetName val="C 11"/>
      <sheetName val="C12"/>
      <sheetName val="C 17- Graf 14- C18-C19"/>
      <sheetName val="C20"/>
      <sheetName val="C21 - C22"/>
      <sheetName val="C23 - C24"/>
      <sheetName val="C23 - C24 "/>
      <sheetName val="Graf 15."/>
      <sheetName val="C 25"/>
      <sheetName val="Graf 16"/>
      <sheetName val="Graf17, G18,G20G21,G22,G23,C26 "/>
      <sheetName val="GRAF 19"/>
      <sheetName val="GRAF24 "/>
      <sheetName val="GAF 25"/>
      <sheetName val="GRAF 26, GRAF 28"/>
      <sheetName val="gRAF 27"/>
      <sheetName val="GRAF 29."/>
      <sheetName val="Graf 3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6"/>
      <sheetName val="CAP VI-1"/>
      <sheetName val="CAP VI-2"/>
      <sheetName val="CAP VI-3"/>
      <sheetName val="CAP VI-4"/>
      <sheetName val="CAP VI-5"/>
      <sheetName val="CAP VI-6"/>
      <sheetName val="CAP VI-7"/>
    </sheetNames>
    <sheetDataSet>
      <sheetData sheetId="0"/>
      <sheetData sheetId="1"/>
      <sheetData sheetId="2"/>
      <sheetData sheetId="3"/>
      <sheetData sheetId="4"/>
      <sheetData sheetId="5">
        <row r="34">
          <cell r="S34" t="str">
            <v>Ene</v>
          </cell>
          <cell r="T34" t="str">
            <v>Feb</v>
          </cell>
          <cell r="U34" t="str">
            <v>Mar</v>
          </cell>
          <cell r="V34" t="str">
            <v>Abr</v>
          </cell>
          <cell r="W34" t="str">
            <v>May</v>
          </cell>
          <cell r="X34" t="str">
            <v>Jun</v>
          </cell>
          <cell r="Y34" t="str">
            <v>Jul</v>
          </cell>
          <cell r="Z34" t="str">
            <v>Ago</v>
          </cell>
          <cell r="AA34" t="str">
            <v>Sep</v>
          </cell>
          <cell r="AB34" t="str">
            <v>Oct</v>
          </cell>
          <cell r="AC34" t="str">
            <v>Nov</v>
          </cell>
          <cell r="AD34" t="str">
            <v>Dic</v>
          </cell>
        </row>
        <row r="35">
          <cell r="R35" t="str">
            <v>ENDE</v>
          </cell>
          <cell r="S35">
            <v>4.0276685899999993</v>
          </cell>
          <cell r="T35">
            <v>3.7827211099999998</v>
          </cell>
          <cell r="U35">
            <v>4.3824819999999995</v>
          </cell>
          <cell r="V35">
            <v>4.3253617999999996</v>
          </cell>
          <cell r="W35">
            <v>4.3867746999999992</v>
          </cell>
          <cell r="X35">
            <v>4.2328847999999999</v>
          </cell>
          <cell r="Y35">
            <v>4.1595346000000006</v>
          </cell>
          <cell r="Z35">
            <v>4.4932298999999993</v>
          </cell>
          <cell r="AA35">
            <v>4.8459471999999995</v>
          </cell>
          <cell r="AB35">
            <v>4.9733920999999999</v>
          </cell>
          <cell r="AC35">
            <v>4.7027204000000005</v>
          </cell>
          <cell r="AD35">
            <v>4.7857244000000003</v>
          </cell>
        </row>
        <row r="36">
          <cell r="R36" t="str">
            <v>SETAR</v>
          </cell>
          <cell r="S36">
            <v>7.9768589999999993</v>
          </cell>
          <cell r="T36">
            <v>10.075456000000001</v>
          </cell>
          <cell r="U36">
            <v>10.125057399999999</v>
          </cell>
          <cell r="V36">
            <v>7.5034909999999995</v>
          </cell>
          <cell r="W36">
            <v>6.7441229999999992</v>
          </cell>
          <cell r="X36">
            <v>6.2744689999999999</v>
          </cell>
          <cell r="Y36">
            <v>6.5805169999999995</v>
          </cell>
          <cell r="Z36">
            <v>6.4823240000000011</v>
          </cell>
          <cell r="AA36">
            <v>4.0926699999999991</v>
          </cell>
          <cell r="AB36">
            <v>3.2704219999999999</v>
          </cell>
          <cell r="AC36">
            <v>3.0211249999999996</v>
          </cell>
          <cell r="AD36">
            <v>2.7227163333333335</v>
          </cell>
        </row>
        <row r="37">
          <cell r="R37" t="str">
            <v>CRE</v>
          </cell>
          <cell r="S37">
            <v>15.813194999999999</v>
          </cell>
          <cell r="T37">
            <v>14.161433375</v>
          </cell>
          <cell r="U37">
            <v>15.058375870604999</v>
          </cell>
          <cell r="V37">
            <v>16.416665781250003</v>
          </cell>
          <cell r="W37">
            <v>15.372336812500002</v>
          </cell>
          <cell r="X37">
            <v>14.702070125000002</v>
          </cell>
          <cell r="Y37">
            <v>15.219975</v>
          </cell>
          <cell r="Z37">
            <v>16.4491415</v>
          </cell>
          <cell r="AA37">
            <v>18.012418249942002</v>
          </cell>
          <cell r="AB37">
            <v>18.525495031249999</v>
          </cell>
          <cell r="AC37">
            <v>16.528886937499998</v>
          </cell>
          <cell r="AD37">
            <v>18.324173516093843</v>
          </cell>
        </row>
        <row r="38">
          <cell r="R38" t="str">
            <v>EGSA San Matías</v>
          </cell>
          <cell r="S38">
            <v>0.5668178330295004</v>
          </cell>
          <cell r="T38">
            <v>0.48768665850000009</v>
          </cell>
          <cell r="U38">
            <v>0.57278833920000183</v>
          </cell>
          <cell r="V38">
            <v>0.55754059640097675</v>
          </cell>
          <cell r="W38">
            <v>0.48362928570000013</v>
          </cell>
          <cell r="X38">
            <v>0.47101891499999965</v>
          </cell>
          <cell r="Y38">
            <v>0.4597579144970505</v>
          </cell>
          <cell r="Z38">
            <v>0.52249407629999955</v>
          </cell>
          <cell r="AA38">
            <v>0.58620113830619835</v>
          </cell>
          <cell r="AB38">
            <v>0.63000219936192614</v>
          </cell>
          <cell r="AC38">
            <v>0.59365947832200006</v>
          </cell>
          <cell r="AD38">
            <v>0.6144996007500021</v>
          </cell>
        </row>
        <row r="39">
          <cell r="R39" t="str">
            <v xml:space="preserve">SECCO </v>
          </cell>
          <cell r="S39">
            <v>21.291435999999997</v>
          </cell>
          <cell r="T39">
            <v>15.859684000000001</v>
          </cell>
          <cell r="U39">
            <v>16.214452999999999</v>
          </cell>
          <cell r="V39">
            <v>20.545976</v>
          </cell>
          <cell r="W39">
            <v>21.406056</v>
          </cell>
          <cell r="X39">
            <v>20.761635399999996</v>
          </cell>
          <cell r="Y39">
            <v>21.095285999999994</v>
          </cell>
          <cell r="Z39">
            <v>22.220040999999998</v>
          </cell>
          <cell r="AA39">
            <v>9.7765780000000007</v>
          </cell>
          <cell r="AB39">
            <v>9.9155140000000017</v>
          </cell>
          <cell r="AC39">
            <v>9.5618410000000011</v>
          </cell>
          <cell r="AD39">
            <v>6.2027589999999995</v>
          </cell>
        </row>
        <row r="40">
          <cell r="R40" t="str">
            <v xml:space="preserve">G&amp;E   </v>
          </cell>
          <cell r="S40">
            <v>3.0051199999999998</v>
          </cell>
          <cell r="T40">
            <v>2.6567800000000004</v>
          </cell>
          <cell r="U40">
            <v>2.5125799999999998</v>
          </cell>
          <cell r="V40">
            <v>2.5579699999999992</v>
          </cell>
          <cell r="W40">
            <v>2.5761799999999999</v>
          </cell>
          <cell r="X40">
            <v>2.3837800000000002</v>
          </cell>
          <cell r="Y40">
            <v>2.7151699999999996</v>
          </cell>
          <cell r="Z40">
            <v>2.9367399999999999</v>
          </cell>
          <cell r="AA40">
            <v>2.67909</v>
          </cell>
          <cell r="AB40">
            <v>3.0051600000000001</v>
          </cell>
          <cell r="AC40">
            <v>2.6462399999999993</v>
          </cell>
          <cell r="AD40">
            <v>2.7549800000000007</v>
          </cell>
        </row>
        <row r="41">
          <cell r="R41" t="str">
            <v>Otros Generadores</v>
          </cell>
          <cell r="S41">
            <v>2.2150410000000003</v>
          </cell>
          <cell r="T41">
            <v>2.002977</v>
          </cell>
          <cell r="U41">
            <v>2.1529839999999996</v>
          </cell>
          <cell r="V41">
            <v>2.2125710000000001</v>
          </cell>
          <cell r="W41">
            <v>2.2559670000000001</v>
          </cell>
          <cell r="X41">
            <v>2.1914570000000002</v>
          </cell>
          <cell r="Y41">
            <v>2.1481210000000002</v>
          </cell>
          <cell r="Z41">
            <v>2.2510309999999998</v>
          </cell>
          <cell r="AA41">
            <v>1.7091419999999999</v>
          </cell>
          <cell r="AB41">
            <v>1.7996690000000002</v>
          </cell>
          <cell r="AC41">
            <v>1.8079240000000001</v>
          </cell>
          <cell r="AD41">
            <v>2.057798</v>
          </cell>
        </row>
        <row r="42">
          <cell r="R42" t="str">
            <v>Autoproductores</v>
          </cell>
          <cell r="S42">
            <v>2.4481205500000001</v>
          </cell>
          <cell r="T42">
            <v>2.4850008100000003</v>
          </cell>
          <cell r="U42">
            <v>2.2533629199999998</v>
          </cell>
          <cell r="V42">
            <v>3.8353872500000001</v>
          </cell>
          <cell r="W42">
            <v>4.4597990599999999</v>
          </cell>
          <cell r="X42">
            <v>7.1009552100000004</v>
          </cell>
          <cell r="Y42">
            <v>12.972438499999999</v>
          </cell>
          <cell r="Z42">
            <v>14.39766625</v>
          </cell>
          <cell r="AA42">
            <v>13.60072246</v>
          </cell>
          <cell r="AB42">
            <v>12.712404359999999</v>
          </cell>
          <cell r="AC42">
            <v>9.6956615300000006</v>
          </cell>
          <cell r="AD42">
            <v>4.5879399899999997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96"/>
  <sheetViews>
    <sheetView showGridLines="0" tabSelected="1" zoomScaleNormal="100" zoomScaleSheetLayoutView="100" workbookViewId="0">
      <selection activeCell="T7" sqref="T7"/>
    </sheetView>
  </sheetViews>
  <sheetFormatPr baseColWidth="10" defaultColWidth="10.28515625" defaultRowHeight="11.25" x14ac:dyDescent="0.25"/>
  <cols>
    <col min="1" max="1" width="5.140625" style="67" customWidth="1"/>
    <col min="2" max="2" width="19.7109375" style="67" customWidth="1"/>
    <col min="3" max="3" width="20.7109375" style="67" customWidth="1"/>
    <col min="4" max="10" width="5.7109375" style="67" customWidth="1"/>
    <col min="11" max="15" width="5.42578125" style="67" customWidth="1"/>
    <col min="16" max="16" width="5.85546875" style="67" bestFit="1" customWidth="1"/>
    <col min="17" max="29" width="10.28515625" style="67"/>
    <col min="30" max="241" width="10.28515625" style="1"/>
    <col min="242" max="242" width="19.7109375" style="1" customWidth="1"/>
    <col min="243" max="243" width="20.7109375" style="1" customWidth="1"/>
    <col min="244" max="255" width="5.7109375" style="1" customWidth="1"/>
    <col min="256" max="256" width="8.85546875" style="1" customWidth="1"/>
    <col min="257" max="257" width="17.42578125" style="1" bestFit="1" customWidth="1"/>
    <col min="258" max="497" width="10.28515625" style="1"/>
    <col min="498" max="498" width="19.7109375" style="1" customWidth="1"/>
    <col min="499" max="499" width="20.7109375" style="1" customWidth="1"/>
    <col min="500" max="511" width="5.7109375" style="1" customWidth="1"/>
    <col min="512" max="512" width="8.85546875" style="1" customWidth="1"/>
    <col min="513" max="513" width="17.42578125" style="1" bestFit="1" customWidth="1"/>
    <col min="514" max="753" width="10.28515625" style="1"/>
    <col min="754" max="754" width="19.7109375" style="1" customWidth="1"/>
    <col min="755" max="755" width="20.7109375" style="1" customWidth="1"/>
    <col min="756" max="767" width="5.7109375" style="1" customWidth="1"/>
    <col min="768" max="768" width="8.85546875" style="1" customWidth="1"/>
    <col min="769" max="769" width="17.42578125" style="1" bestFit="1" customWidth="1"/>
    <col min="770" max="1009" width="10.28515625" style="1"/>
    <col min="1010" max="1010" width="19.7109375" style="1" customWidth="1"/>
    <col min="1011" max="1011" width="20.7109375" style="1" customWidth="1"/>
    <col min="1012" max="1023" width="5.7109375" style="1" customWidth="1"/>
    <col min="1024" max="1024" width="8.85546875" style="1" customWidth="1"/>
    <col min="1025" max="1025" width="17.42578125" style="1" bestFit="1" customWidth="1"/>
    <col min="1026" max="1265" width="10.28515625" style="1"/>
    <col min="1266" max="1266" width="19.7109375" style="1" customWidth="1"/>
    <col min="1267" max="1267" width="20.7109375" style="1" customWidth="1"/>
    <col min="1268" max="1279" width="5.7109375" style="1" customWidth="1"/>
    <col min="1280" max="1280" width="8.85546875" style="1" customWidth="1"/>
    <col min="1281" max="1281" width="17.42578125" style="1" bestFit="1" customWidth="1"/>
    <col min="1282" max="1521" width="10.28515625" style="1"/>
    <col min="1522" max="1522" width="19.7109375" style="1" customWidth="1"/>
    <col min="1523" max="1523" width="20.7109375" style="1" customWidth="1"/>
    <col min="1524" max="1535" width="5.7109375" style="1" customWidth="1"/>
    <col min="1536" max="1536" width="8.85546875" style="1" customWidth="1"/>
    <col min="1537" max="1537" width="17.42578125" style="1" bestFit="1" customWidth="1"/>
    <col min="1538" max="1777" width="10.28515625" style="1"/>
    <col min="1778" max="1778" width="19.7109375" style="1" customWidth="1"/>
    <col min="1779" max="1779" width="20.7109375" style="1" customWidth="1"/>
    <col min="1780" max="1791" width="5.7109375" style="1" customWidth="1"/>
    <col min="1792" max="1792" width="8.85546875" style="1" customWidth="1"/>
    <col min="1793" max="1793" width="17.42578125" style="1" bestFit="1" customWidth="1"/>
    <col min="1794" max="2033" width="10.28515625" style="1"/>
    <col min="2034" max="2034" width="19.7109375" style="1" customWidth="1"/>
    <col min="2035" max="2035" width="20.7109375" style="1" customWidth="1"/>
    <col min="2036" max="2047" width="5.7109375" style="1" customWidth="1"/>
    <col min="2048" max="2048" width="8.85546875" style="1" customWidth="1"/>
    <col min="2049" max="2049" width="17.42578125" style="1" bestFit="1" customWidth="1"/>
    <col min="2050" max="2289" width="10.28515625" style="1"/>
    <col min="2290" max="2290" width="19.7109375" style="1" customWidth="1"/>
    <col min="2291" max="2291" width="20.7109375" style="1" customWidth="1"/>
    <col min="2292" max="2303" width="5.7109375" style="1" customWidth="1"/>
    <col min="2304" max="2304" width="8.85546875" style="1" customWidth="1"/>
    <col min="2305" max="2305" width="17.42578125" style="1" bestFit="1" customWidth="1"/>
    <col min="2306" max="2545" width="10.28515625" style="1"/>
    <col min="2546" max="2546" width="19.7109375" style="1" customWidth="1"/>
    <col min="2547" max="2547" width="20.7109375" style="1" customWidth="1"/>
    <col min="2548" max="2559" width="5.7109375" style="1" customWidth="1"/>
    <col min="2560" max="2560" width="8.85546875" style="1" customWidth="1"/>
    <col min="2561" max="2561" width="17.42578125" style="1" bestFit="1" customWidth="1"/>
    <col min="2562" max="2801" width="10.28515625" style="1"/>
    <col min="2802" max="2802" width="19.7109375" style="1" customWidth="1"/>
    <col min="2803" max="2803" width="20.7109375" style="1" customWidth="1"/>
    <col min="2804" max="2815" width="5.7109375" style="1" customWidth="1"/>
    <col min="2816" max="2816" width="8.85546875" style="1" customWidth="1"/>
    <col min="2817" max="2817" width="17.42578125" style="1" bestFit="1" customWidth="1"/>
    <col min="2818" max="3057" width="10.28515625" style="1"/>
    <col min="3058" max="3058" width="19.7109375" style="1" customWidth="1"/>
    <col min="3059" max="3059" width="20.7109375" style="1" customWidth="1"/>
    <col min="3060" max="3071" width="5.7109375" style="1" customWidth="1"/>
    <col min="3072" max="3072" width="8.85546875" style="1" customWidth="1"/>
    <col min="3073" max="3073" width="17.42578125" style="1" bestFit="1" customWidth="1"/>
    <col min="3074" max="3313" width="10.28515625" style="1"/>
    <col min="3314" max="3314" width="19.7109375" style="1" customWidth="1"/>
    <col min="3315" max="3315" width="20.7109375" style="1" customWidth="1"/>
    <col min="3316" max="3327" width="5.7109375" style="1" customWidth="1"/>
    <col min="3328" max="3328" width="8.85546875" style="1" customWidth="1"/>
    <col min="3329" max="3329" width="17.42578125" style="1" bestFit="1" customWidth="1"/>
    <col min="3330" max="3569" width="10.28515625" style="1"/>
    <col min="3570" max="3570" width="19.7109375" style="1" customWidth="1"/>
    <col min="3571" max="3571" width="20.7109375" style="1" customWidth="1"/>
    <col min="3572" max="3583" width="5.7109375" style="1" customWidth="1"/>
    <col min="3584" max="3584" width="8.85546875" style="1" customWidth="1"/>
    <col min="3585" max="3585" width="17.42578125" style="1" bestFit="1" customWidth="1"/>
    <col min="3586" max="3825" width="10.28515625" style="1"/>
    <col min="3826" max="3826" width="19.7109375" style="1" customWidth="1"/>
    <col min="3827" max="3827" width="20.7109375" style="1" customWidth="1"/>
    <col min="3828" max="3839" width="5.7109375" style="1" customWidth="1"/>
    <col min="3840" max="3840" width="8.85546875" style="1" customWidth="1"/>
    <col min="3841" max="3841" width="17.42578125" style="1" bestFit="1" customWidth="1"/>
    <col min="3842" max="4081" width="10.28515625" style="1"/>
    <col min="4082" max="4082" width="19.7109375" style="1" customWidth="1"/>
    <col min="4083" max="4083" width="20.7109375" style="1" customWidth="1"/>
    <col min="4084" max="4095" width="5.7109375" style="1" customWidth="1"/>
    <col min="4096" max="4096" width="8.85546875" style="1" customWidth="1"/>
    <col min="4097" max="4097" width="17.42578125" style="1" bestFit="1" customWidth="1"/>
    <col min="4098" max="4337" width="10.28515625" style="1"/>
    <col min="4338" max="4338" width="19.7109375" style="1" customWidth="1"/>
    <col min="4339" max="4339" width="20.7109375" style="1" customWidth="1"/>
    <col min="4340" max="4351" width="5.7109375" style="1" customWidth="1"/>
    <col min="4352" max="4352" width="8.85546875" style="1" customWidth="1"/>
    <col min="4353" max="4353" width="17.42578125" style="1" bestFit="1" customWidth="1"/>
    <col min="4354" max="4593" width="10.28515625" style="1"/>
    <col min="4594" max="4594" width="19.7109375" style="1" customWidth="1"/>
    <col min="4595" max="4595" width="20.7109375" style="1" customWidth="1"/>
    <col min="4596" max="4607" width="5.7109375" style="1" customWidth="1"/>
    <col min="4608" max="4608" width="8.85546875" style="1" customWidth="1"/>
    <col min="4609" max="4609" width="17.42578125" style="1" bestFit="1" customWidth="1"/>
    <col min="4610" max="4849" width="10.28515625" style="1"/>
    <col min="4850" max="4850" width="19.7109375" style="1" customWidth="1"/>
    <col min="4851" max="4851" width="20.7109375" style="1" customWidth="1"/>
    <col min="4852" max="4863" width="5.7109375" style="1" customWidth="1"/>
    <col min="4864" max="4864" width="8.85546875" style="1" customWidth="1"/>
    <col min="4865" max="4865" width="17.42578125" style="1" bestFit="1" customWidth="1"/>
    <col min="4866" max="5105" width="10.28515625" style="1"/>
    <col min="5106" max="5106" width="19.7109375" style="1" customWidth="1"/>
    <col min="5107" max="5107" width="20.7109375" style="1" customWidth="1"/>
    <col min="5108" max="5119" width="5.7109375" style="1" customWidth="1"/>
    <col min="5120" max="5120" width="8.85546875" style="1" customWidth="1"/>
    <col min="5121" max="5121" width="17.42578125" style="1" bestFit="1" customWidth="1"/>
    <col min="5122" max="5361" width="10.28515625" style="1"/>
    <col min="5362" max="5362" width="19.7109375" style="1" customWidth="1"/>
    <col min="5363" max="5363" width="20.7109375" style="1" customWidth="1"/>
    <col min="5364" max="5375" width="5.7109375" style="1" customWidth="1"/>
    <col min="5376" max="5376" width="8.85546875" style="1" customWidth="1"/>
    <col min="5377" max="5377" width="17.42578125" style="1" bestFit="1" customWidth="1"/>
    <col min="5378" max="5617" width="10.28515625" style="1"/>
    <col min="5618" max="5618" width="19.7109375" style="1" customWidth="1"/>
    <col min="5619" max="5619" width="20.7109375" style="1" customWidth="1"/>
    <col min="5620" max="5631" width="5.7109375" style="1" customWidth="1"/>
    <col min="5632" max="5632" width="8.85546875" style="1" customWidth="1"/>
    <col min="5633" max="5633" width="17.42578125" style="1" bestFit="1" customWidth="1"/>
    <col min="5634" max="5873" width="10.28515625" style="1"/>
    <col min="5874" max="5874" width="19.7109375" style="1" customWidth="1"/>
    <col min="5875" max="5875" width="20.7109375" style="1" customWidth="1"/>
    <col min="5876" max="5887" width="5.7109375" style="1" customWidth="1"/>
    <col min="5888" max="5888" width="8.85546875" style="1" customWidth="1"/>
    <col min="5889" max="5889" width="17.42578125" style="1" bestFit="1" customWidth="1"/>
    <col min="5890" max="6129" width="10.28515625" style="1"/>
    <col min="6130" max="6130" width="19.7109375" style="1" customWidth="1"/>
    <col min="6131" max="6131" width="20.7109375" style="1" customWidth="1"/>
    <col min="6132" max="6143" width="5.7109375" style="1" customWidth="1"/>
    <col min="6144" max="6144" width="8.85546875" style="1" customWidth="1"/>
    <col min="6145" max="6145" width="17.42578125" style="1" bestFit="1" customWidth="1"/>
    <col min="6146" max="6385" width="10.28515625" style="1"/>
    <col min="6386" max="6386" width="19.7109375" style="1" customWidth="1"/>
    <col min="6387" max="6387" width="20.7109375" style="1" customWidth="1"/>
    <col min="6388" max="6399" width="5.7109375" style="1" customWidth="1"/>
    <col min="6400" max="6400" width="8.85546875" style="1" customWidth="1"/>
    <col min="6401" max="6401" width="17.42578125" style="1" bestFit="1" customWidth="1"/>
    <col min="6402" max="6641" width="10.28515625" style="1"/>
    <col min="6642" max="6642" width="19.7109375" style="1" customWidth="1"/>
    <col min="6643" max="6643" width="20.7109375" style="1" customWidth="1"/>
    <col min="6644" max="6655" width="5.7109375" style="1" customWidth="1"/>
    <col min="6656" max="6656" width="8.85546875" style="1" customWidth="1"/>
    <col min="6657" max="6657" width="17.42578125" style="1" bestFit="1" customWidth="1"/>
    <col min="6658" max="6897" width="10.28515625" style="1"/>
    <col min="6898" max="6898" width="19.7109375" style="1" customWidth="1"/>
    <col min="6899" max="6899" width="20.7109375" style="1" customWidth="1"/>
    <col min="6900" max="6911" width="5.7109375" style="1" customWidth="1"/>
    <col min="6912" max="6912" width="8.85546875" style="1" customWidth="1"/>
    <col min="6913" max="6913" width="17.42578125" style="1" bestFit="1" customWidth="1"/>
    <col min="6914" max="7153" width="10.28515625" style="1"/>
    <col min="7154" max="7154" width="19.7109375" style="1" customWidth="1"/>
    <col min="7155" max="7155" width="20.7109375" style="1" customWidth="1"/>
    <col min="7156" max="7167" width="5.7109375" style="1" customWidth="1"/>
    <col min="7168" max="7168" width="8.85546875" style="1" customWidth="1"/>
    <col min="7169" max="7169" width="17.42578125" style="1" bestFit="1" customWidth="1"/>
    <col min="7170" max="7409" width="10.28515625" style="1"/>
    <col min="7410" max="7410" width="19.7109375" style="1" customWidth="1"/>
    <col min="7411" max="7411" width="20.7109375" style="1" customWidth="1"/>
    <col min="7412" max="7423" width="5.7109375" style="1" customWidth="1"/>
    <col min="7424" max="7424" width="8.85546875" style="1" customWidth="1"/>
    <col min="7425" max="7425" width="17.42578125" style="1" bestFit="1" customWidth="1"/>
    <col min="7426" max="7665" width="10.28515625" style="1"/>
    <col min="7666" max="7666" width="19.7109375" style="1" customWidth="1"/>
    <col min="7667" max="7667" width="20.7109375" style="1" customWidth="1"/>
    <col min="7668" max="7679" width="5.7109375" style="1" customWidth="1"/>
    <col min="7680" max="7680" width="8.85546875" style="1" customWidth="1"/>
    <col min="7681" max="7681" width="17.42578125" style="1" bestFit="1" customWidth="1"/>
    <col min="7682" max="7921" width="10.28515625" style="1"/>
    <col min="7922" max="7922" width="19.7109375" style="1" customWidth="1"/>
    <col min="7923" max="7923" width="20.7109375" style="1" customWidth="1"/>
    <col min="7924" max="7935" width="5.7109375" style="1" customWidth="1"/>
    <col min="7936" max="7936" width="8.85546875" style="1" customWidth="1"/>
    <col min="7937" max="7937" width="17.42578125" style="1" bestFit="1" customWidth="1"/>
    <col min="7938" max="8177" width="10.28515625" style="1"/>
    <col min="8178" max="8178" width="19.7109375" style="1" customWidth="1"/>
    <col min="8179" max="8179" width="20.7109375" style="1" customWidth="1"/>
    <col min="8180" max="8191" width="5.7109375" style="1" customWidth="1"/>
    <col min="8192" max="8192" width="8.85546875" style="1" customWidth="1"/>
    <col min="8193" max="8193" width="17.42578125" style="1" bestFit="1" customWidth="1"/>
    <col min="8194" max="8433" width="10.28515625" style="1"/>
    <col min="8434" max="8434" width="19.7109375" style="1" customWidth="1"/>
    <col min="8435" max="8435" width="20.7109375" style="1" customWidth="1"/>
    <col min="8436" max="8447" width="5.7109375" style="1" customWidth="1"/>
    <col min="8448" max="8448" width="8.85546875" style="1" customWidth="1"/>
    <col min="8449" max="8449" width="17.42578125" style="1" bestFit="1" customWidth="1"/>
    <col min="8450" max="8689" width="10.28515625" style="1"/>
    <col min="8690" max="8690" width="19.7109375" style="1" customWidth="1"/>
    <col min="8691" max="8691" width="20.7109375" style="1" customWidth="1"/>
    <col min="8692" max="8703" width="5.7109375" style="1" customWidth="1"/>
    <col min="8704" max="8704" width="8.85546875" style="1" customWidth="1"/>
    <col min="8705" max="8705" width="17.42578125" style="1" bestFit="1" customWidth="1"/>
    <col min="8706" max="8945" width="10.28515625" style="1"/>
    <col min="8946" max="8946" width="19.7109375" style="1" customWidth="1"/>
    <col min="8947" max="8947" width="20.7109375" style="1" customWidth="1"/>
    <col min="8948" max="8959" width="5.7109375" style="1" customWidth="1"/>
    <col min="8960" max="8960" width="8.85546875" style="1" customWidth="1"/>
    <col min="8961" max="8961" width="17.42578125" style="1" bestFit="1" customWidth="1"/>
    <col min="8962" max="9201" width="10.28515625" style="1"/>
    <col min="9202" max="9202" width="19.7109375" style="1" customWidth="1"/>
    <col min="9203" max="9203" width="20.7109375" style="1" customWidth="1"/>
    <col min="9204" max="9215" width="5.7109375" style="1" customWidth="1"/>
    <col min="9216" max="9216" width="8.85546875" style="1" customWidth="1"/>
    <col min="9217" max="9217" width="17.42578125" style="1" bestFit="1" customWidth="1"/>
    <col min="9218" max="9457" width="10.28515625" style="1"/>
    <col min="9458" max="9458" width="19.7109375" style="1" customWidth="1"/>
    <col min="9459" max="9459" width="20.7109375" style="1" customWidth="1"/>
    <col min="9460" max="9471" width="5.7109375" style="1" customWidth="1"/>
    <col min="9472" max="9472" width="8.85546875" style="1" customWidth="1"/>
    <col min="9473" max="9473" width="17.42578125" style="1" bestFit="1" customWidth="1"/>
    <col min="9474" max="9713" width="10.28515625" style="1"/>
    <col min="9714" max="9714" width="19.7109375" style="1" customWidth="1"/>
    <col min="9715" max="9715" width="20.7109375" style="1" customWidth="1"/>
    <col min="9716" max="9727" width="5.7109375" style="1" customWidth="1"/>
    <col min="9728" max="9728" width="8.85546875" style="1" customWidth="1"/>
    <col min="9729" max="9729" width="17.42578125" style="1" bestFit="1" customWidth="1"/>
    <col min="9730" max="9969" width="10.28515625" style="1"/>
    <col min="9970" max="9970" width="19.7109375" style="1" customWidth="1"/>
    <col min="9971" max="9971" width="20.7109375" style="1" customWidth="1"/>
    <col min="9972" max="9983" width="5.7109375" style="1" customWidth="1"/>
    <col min="9984" max="9984" width="8.85546875" style="1" customWidth="1"/>
    <col min="9985" max="9985" width="17.42578125" style="1" bestFit="1" customWidth="1"/>
    <col min="9986" max="10225" width="10.28515625" style="1"/>
    <col min="10226" max="10226" width="19.7109375" style="1" customWidth="1"/>
    <col min="10227" max="10227" width="20.7109375" style="1" customWidth="1"/>
    <col min="10228" max="10239" width="5.7109375" style="1" customWidth="1"/>
    <col min="10240" max="10240" width="8.85546875" style="1" customWidth="1"/>
    <col min="10241" max="10241" width="17.42578125" style="1" bestFit="1" customWidth="1"/>
    <col min="10242" max="10481" width="10.28515625" style="1"/>
    <col min="10482" max="10482" width="19.7109375" style="1" customWidth="1"/>
    <col min="10483" max="10483" width="20.7109375" style="1" customWidth="1"/>
    <col min="10484" max="10495" width="5.7109375" style="1" customWidth="1"/>
    <col min="10496" max="10496" width="8.85546875" style="1" customWidth="1"/>
    <col min="10497" max="10497" width="17.42578125" style="1" bestFit="1" customWidth="1"/>
    <col min="10498" max="10737" width="10.28515625" style="1"/>
    <col min="10738" max="10738" width="19.7109375" style="1" customWidth="1"/>
    <col min="10739" max="10739" width="20.7109375" style="1" customWidth="1"/>
    <col min="10740" max="10751" width="5.7109375" style="1" customWidth="1"/>
    <col min="10752" max="10752" width="8.85546875" style="1" customWidth="1"/>
    <col min="10753" max="10753" width="17.42578125" style="1" bestFit="1" customWidth="1"/>
    <col min="10754" max="10993" width="10.28515625" style="1"/>
    <col min="10994" max="10994" width="19.7109375" style="1" customWidth="1"/>
    <col min="10995" max="10995" width="20.7109375" style="1" customWidth="1"/>
    <col min="10996" max="11007" width="5.7109375" style="1" customWidth="1"/>
    <col min="11008" max="11008" width="8.85546875" style="1" customWidth="1"/>
    <col min="11009" max="11009" width="17.42578125" style="1" bestFit="1" customWidth="1"/>
    <col min="11010" max="11249" width="10.28515625" style="1"/>
    <col min="11250" max="11250" width="19.7109375" style="1" customWidth="1"/>
    <col min="11251" max="11251" width="20.7109375" style="1" customWidth="1"/>
    <col min="11252" max="11263" width="5.7109375" style="1" customWidth="1"/>
    <col min="11264" max="11264" width="8.85546875" style="1" customWidth="1"/>
    <col min="11265" max="11265" width="17.42578125" style="1" bestFit="1" customWidth="1"/>
    <col min="11266" max="11505" width="10.28515625" style="1"/>
    <col min="11506" max="11506" width="19.7109375" style="1" customWidth="1"/>
    <col min="11507" max="11507" width="20.7109375" style="1" customWidth="1"/>
    <col min="11508" max="11519" width="5.7109375" style="1" customWidth="1"/>
    <col min="11520" max="11520" width="8.85546875" style="1" customWidth="1"/>
    <col min="11521" max="11521" width="17.42578125" style="1" bestFit="1" customWidth="1"/>
    <col min="11522" max="11761" width="10.28515625" style="1"/>
    <col min="11762" max="11762" width="19.7109375" style="1" customWidth="1"/>
    <col min="11763" max="11763" width="20.7109375" style="1" customWidth="1"/>
    <col min="11764" max="11775" width="5.7109375" style="1" customWidth="1"/>
    <col min="11776" max="11776" width="8.85546875" style="1" customWidth="1"/>
    <col min="11777" max="11777" width="17.42578125" style="1" bestFit="1" customWidth="1"/>
    <col min="11778" max="12017" width="10.28515625" style="1"/>
    <col min="12018" max="12018" width="19.7109375" style="1" customWidth="1"/>
    <col min="12019" max="12019" width="20.7109375" style="1" customWidth="1"/>
    <col min="12020" max="12031" width="5.7109375" style="1" customWidth="1"/>
    <col min="12032" max="12032" width="8.85546875" style="1" customWidth="1"/>
    <col min="12033" max="12033" width="17.42578125" style="1" bestFit="1" customWidth="1"/>
    <col min="12034" max="12273" width="10.28515625" style="1"/>
    <col min="12274" max="12274" width="19.7109375" style="1" customWidth="1"/>
    <col min="12275" max="12275" width="20.7109375" style="1" customWidth="1"/>
    <col min="12276" max="12287" width="5.7109375" style="1" customWidth="1"/>
    <col min="12288" max="12288" width="8.85546875" style="1" customWidth="1"/>
    <col min="12289" max="12289" width="17.42578125" style="1" bestFit="1" customWidth="1"/>
    <col min="12290" max="12529" width="10.28515625" style="1"/>
    <col min="12530" max="12530" width="19.7109375" style="1" customWidth="1"/>
    <col min="12531" max="12531" width="20.7109375" style="1" customWidth="1"/>
    <col min="12532" max="12543" width="5.7109375" style="1" customWidth="1"/>
    <col min="12544" max="12544" width="8.85546875" style="1" customWidth="1"/>
    <col min="12545" max="12545" width="17.42578125" style="1" bestFit="1" customWidth="1"/>
    <col min="12546" max="12785" width="10.28515625" style="1"/>
    <col min="12786" max="12786" width="19.7109375" style="1" customWidth="1"/>
    <col min="12787" max="12787" width="20.7109375" style="1" customWidth="1"/>
    <col min="12788" max="12799" width="5.7109375" style="1" customWidth="1"/>
    <col min="12800" max="12800" width="8.85546875" style="1" customWidth="1"/>
    <col min="12801" max="12801" width="17.42578125" style="1" bestFit="1" customWidth="1"/>
    <col min="12802" max="13041" width="10.28515625" style="1"/>
    <col min="13042" max="13042" width="19.7109375" style="1" customWidth="1"/>
    <col min="13043" max="13043" width="20.7109375" style="1" customWidth="1"/>
    <col min="13044" max="13055" width="5.7109375" style="1" customWidth="1"/>
    <col min="13056" max="13056" width="8.85546875" style="1" customWidth="1"/>
    <col min="13057" max="13057" width="17.42578125" style="1" bestFit="1" customWidth="1"/>
    <col min="13058" max="13297" width="10.28515625" style="1"/>
    <col min="13298" max="13298" width="19.7109375" style="1" customWidth="1"/>
    <col min="13299" max="13299" width="20.7109375" style="1" customWidth="1"/>
    <col min="13300" max="13311" width="5.7109375" style="1" customWidth="1"/>
    <col min="13312" max="13312" width="8.85546875" style="1" customWidth="1"/>
    <col min="13313" max="13313" width="17.42578125" style="1" bestFit="1" customWidth="1"/>
    <col min="13314" max="13553" width="10.28515625" style="1"/>
    <col min="13554" max="13554" width="19.7109375" style="1" customWidth="1"/>
    <col min="13555" max="13555" width="20.7109375" style="1" customWidth="1"/>
    <col min="13556" max="13567" width="5.7109375" style="1" customWidth="1"/>
    <col min="13568" max="13568" width="8.85546875" style="1" customWidth="1"/>
    <col min="13569" max="13569" width="17.42578125" style="1" bestFit="1" customWidth="1"/>
    <col min="13570" max="13809" width="10.28515625" style="1"/>
    <col min="13810" max="13810" width="19.7109375" style="1" customWidth="1"/>
    <col min="13811" max="13811" width="20.7109375" style="1" customWidth="1"/>
    <col min="13812" max="13823" width="5.7109375" style="1" customWidth="1"/>
    <col min="13824" max="13824" width="8.85546875" style="1" customWidth="1"/>
    <col min="13825" max="13825" width="17.42578125" style="1" bestFit="1" customWidth="1"/>
    <col min="13826" max="14065" width="10.28515625" style="1"/>
    <col min="14066" max="14066" width="19.7109375" style="1" customWidth="1"/>
    <col min="14067" max="14067" width="20.7109375" style="1" customWidth="1"/>
    <col min="14068" max="14079" width="5.7109375" style="1" customWidth="1"/>
    <col min="14080" max="14080" width="8.85546875" style="1" customWidth="1"/>
    <col min="14081" max="14081" width="17.42578125" style="1" bestFit="1" customWidth="1"/>
    <col min="14082" max="14321" width="10.28515625" style="1"/>
    <col min="14322" max="14322" width="19.7109375" style="1" customWidth="1"/>
    <col min="14323" max="14323" width="20.7109375" style="1" customWidth="1"/>
    <col min="14324" max="14335" width="5.7109375" style="1" customWidth="1"/>
    <col min="14336" max="14336" width="8.85546875" style="1" customWidth="1"/>
    <col min="14337" max="14337" width="17.42578125" style="1" bestFit="1" customWidth="1"/>
    <col min="14338" max="14577" width="10.28515625" style="1"/>
    <col min="14578" max="14578" width="19.7109375" style="1" customWidth="1"/>
    <col min="14579" max="14579" width="20.7109375" style="1" customWidth="1"/>
    <col min="14580" max="14591" width="5.7109375" style="1" customWidth="1"/>
    <col min="14592" max="14592" width="8.85546875" style="1" customWidth="1"/>
    <col min="14593" max="14593" width="17.42578125" style="1" bestFit="1" customWidth="1"/>
    <col min="14594" max="14833" width="10.28515625" style="1"/>
    <col min="14834" max="14834" width="19.7109375" style="1" customWidth="1"/>
    <col min="14835" max="14835" width="20.7109375" style="1" customWidth="1"/>
    <col min="14836" max="14847" width="5.7109375" style="1" customWidth="1"/>
    <col min="14848" max="14848" width="8.85546875" style="1" customWidth="1"/>
    <col min="14849" max="14849" width="17.42578125" style="1" bestFit="1" customWidth="1"/>
    <col min="14850" max="15089" width="10.28515625" style="1"/>
    <col min="15090" max="15090" width="19.7109375" style="1" customWidth="1"/>
    <col min="15091" max="15091" width="20.7109375" style="1" customWidth="1"/>
    <col min="15092" max="15103" width="5.7109375" style="1" customWidth="1"/>
    <col min="15104" max="15104" width="8.85546875" style="1" customWidth="1"/>
    <col min="15105" max="15105" width="17.42578125" style="1" bestFit="1" customWidth="1"/>
    <col min="15106" max="15345" width="10.28515625" style="1"/>
    <col min="15346" max="15346" width="19.7109375" style="1" customWidth="1"/>
    <col min="15347" max="15347" width="20.7109375" style="1" customWidth="1"/>
    <col min="15348" max="15359" width="5.7109375" style="1" customWidth="1"/>
    <col min="15360" max="15360" width="8.85546875" style="1" customWidth="1"/>
    <col min="15361" max="15361" width="17.42578125" style="1" bestFit="1" customWidth="1"/>
    <col min="15362" max="15601" width="10.28515625" style="1"/>
    <col min="15602" max="15602" width="19.7109375" style="1" customWidth="1"/>
    <col min="15603" max="15603" width="20.7109375" style="1" customWidth="1"/>
    <col min="15604" max="15615" width="5.7109375" style="1" customWidth="1"/>
    <col min="15616" max="15616" width="8.85546875" style="1" customWidth="1"/>
    <col min="15617" max="15617" width="17.42578125" style="1" bestFit="1" customWidth="1"/>
    <col min="15618" max="15857" width="10.28515625" style="1"/>
    <col min="15858" max="15858" width="19.7109375" style="1" customWidth="1"/>
    <col min="15859" max="15859" width="20.7109375" style="1" customWidth="1"/>
    <col min="15860" max="15871" width="5.7109375" style="1" customWidth="1"/>
    <col min="15872" max="15872" width="8.85546875" style="1" customWidth="1"/>
    <col min="15873" max="15873" width="17.42578125" style="1" bestFit="1" customWidth="1"/>
    <col min="15874" max="16113" width="10.28515625" style="1"/>
    <col min="16114" max="16114" width="19.7109375" style="1" customWidth="1"/>
    <col min="16115" max="16115" width="20.7109375" style="1" customWidth="1"/>
    <col min="16116" max="16127" width="5.7109375" style="1" customWidth="1"/>
    <col min="16128" max="16128" width="8.85546875" style="1" customWidth="1"/>
    <col min="16129" max="16129" width="17.42578125" style="1" bestFit="1" customWidth="1"/>
    <col min="16130" max="16384" width="10.28515625" style="1"/>
  </cols>
  <sheetData>
    <row r="1" spans="1:29" ht="15" customHeight="1" x14ac:dyDescent="0.25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29" ht="16.5" customHeight="1" x14ac:dyDescent="0.3"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29" ht="19.5" customHeight="1" x14ac:dyDescent="0.25">
      <c r="B3" s="88" t="s">
        <v>65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29" s="3" customFormat="1" ht="15" customHeight="1" x14ac:dyDescent="0.25">
      <c r="A4" s="68"/>
      <c r="B4" s="2"/>
      <c r="C4" s="2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2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</row>
    <row r="5" spans="1:29" s="3" customFormat="1" ht="9.75" customHeight="1" x14ac:dyDescent="0.25">
      <c r="A5" s="68"/>
      <c r="B5" s="4" t="s">
        <v>2</v>
      </c>
      <c r="C5" s="4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>
        <v>2014</v>
      </c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</row>
    <row r="6" spans="1:29" s="3" customFormat="1" ht="11.25" customHeight="1" x14ac:dyDescent="0.25">
      <c r="A6" s="68"/>
      <c r="B6" s="92" t="s">
        <v>66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</row>
    <row r="7" spans="1:29" s="13" customFormat="1" ht="11.25" customHeight="1" x14ac:dyDescent="0.2">
      <c r="A7" s="69"/>
      <c r="B7" s="10" t="s">
        <v>16</v>
      </c>
      <c r="C7" s="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</row>
    <row r="8" spans="1:29" s="15" customFormat="1" x14ac:dyDescent="0.15">
      <c r="A8" s="70"/>
      <c r="B8" s="16"/>
      <c r="C8" s="14" t="s">
        <v>67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9.6410999999999997E-2</v>
      </c>
      <c r="O8" s="17">
        <v>0.35122100000000001</v>
      </c>
      <c r="P8" s="18">
        <f>SUM(D8:O8)</f>
        <v>0.44763200000000003</v>
      </c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1:29" s="15" customFormat="1" ht="13.5" x14ac:dyDescent="0.25">
      <c r="A9" s="70"/>
      <c r="B9" s="56" t="s">
        <v>68</v>
      </c>
      <c r="C9" s="57"/>
      <c r="D9" s="58">
        <f t="shared" ref="D9:O9" si="0">SUM(D8:D8)</f>
        <v>0</v>
      </c>
      <c r="E9" s="58">
        <f t="shared" si="0"/>
        <v>0</v>
      </c>
      <c r="F9" s="58">
        <f t="shared" si="0"/>
        <v>0</v>
      </c>
      <c r="G9" s="58">
        <f t="shared" si="0"/>
        <v>0</v>
      </c>
      <c r="H9" s="58">
        <f t="shared" si="0"/>
        <v>0</v>
      </c>
      <c r="I9" s="58">
        <f t="shared" si="0"/>
        <v>0</v>
      </c>
      <c r="J9" s="58">
        <f t="shared" si="0"/>
        <v>0</v>
      </c>
      <c r="K9" s="58">
        <f t="shared" si="0"/>
        <v>0</v>
      </c>
      <c r="L9" s="58">
        <f t="shared" si="0"/>
        <v>0</v>
      </c>
      <c r="M9" s="58">
        <f t="shared" si="0"/>
        <v>0</v>
      </c>
      <c r="N9" s="58">
        <f t="shared" si="0"/>
        <v>9.6410999999999997E-2</v>
      </c>
      <c r="O9" s="58">
        <f t="shared" si="0"/>
        <v>0.35122100000000001</v>
      </c>
      <c r="P9" s="58">
        <f>SUM(D9:O9)</f>
        <v>0.44763200000000003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1:29" s="15" customFormat="1" ht="13.5" x14ac:dyDescent="0.25">
      <c r="A10" s="70"/>
      <c r="B10" s="92" t="s">
        <v>69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1:29" s="15" customFormat="1" x14ac:dyDescent="0.25">
      <c r="A11" s="71"/>
      <c r="B11" s="10" t="s">
        <v>17</v>
      </c>
      <c r="C11" s="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1:29" s="15" customFormat="1" x14ac:dyDescent="0.15">
      <c r="A12" s="71"/>
      <c r="B12" s="16"/>
      <c r="C12" s="14" t="s">
        <v>23</v>
      </c>
      <c r="D12" s="17">
        <v>1.84714</v>
      </c>
      <c r="E12" s="17">
        <v>5.1237790000000007</v>
      </c>
      <c r="F12" s="17">
        <v>4.2716213999999999</v>
      </c>
      <c r="G12" s="17">
        <v>1.6521569999999999</v>
      </c>
      <c r="H12" s="17">
        <v>0.83707000000000009</v>
      </c>
      <c r="I12" s="17">
        <v>0.86670000000000003</v>
      </c>
      <c r="J12" s="17">
        <v>0.94694899999999993</v>
      </c>
      <c r="K12" s="17">
        <v>0.77864700000000009</v>
      </c>
      <c r="L12" s="93" t="s">
        <v>70</v>
      </c>
      <c r="M12" s="93" t="s">
        <v>70</v>
      </c>
      <c r="N12" s="93" t="s">
        <v>70</v>
      </c>
      <c r="O12" s="93" t="s">
        <v>70</v>
      </c>
      <c r="P12" s="18">
        <f>SUM(D12:O12)</f>
        <v>16.3240634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s="15" customFormat="1" ht="13.5" x14ac:dyDescent="0.25">
      <c r="A13" s="71"/>
      <c r="B13" s="56" t="s">
        <v>71</v>
      </c>
      <c r="C13" s="57"/>
      <c r="D13" s="58">
        <f t="shared" ref="D13:O13" si="1">SUM(D12:D12)</f>
        <v>1.84714</v>
      </c>
      <c r="E13" s="58">
        <f t="shared" si="1"/>
        <v>5.1237790000000007</v>
      </c>
      <c r="F13" s="58">
        <f t="shared" si="1"/>
        <v>4.2716213999999999</v>
      </c>
      <c r="G13" s="58">
        <f t="shared" si="1"/>
        <v>1.6521569999999999</v>
      </c>
      <c r="H13" s="58">
        <f t="shared" si="1"/>
        <v>0.83707000000000009</v>
      </c>
      <c r="I13" s="58">
        <f t="shared" si="1"/>
        <v>0.86670000000000003</v>
      </c>
      <c r="J13" s="58">
        <f t="shared" si="1"/>
        <v>0.94694899999999993</v>
      </c>
      <c r="K13" s="58">
        <f t="shared" si="1"/>
        <v>0.77864700000000009</v>
      </c>
      <c r="L13" s="58">
        <f t="shared" si="1"/>
        <v>0</v>
      </c>
      <c r="M13" s="58">
        <f t="shared" si="1"/>
        <v>0</v>
      </c>
      <c r="N13" s="58">
        <f t="shared" si="1"/>
        <v>0</v>
      </c>
      <c r="O13" s="58">
        <f t="shared" si="1"/>
        <v>0</v>
      </c>
      <c r="P13" s="58">
        <f>SUM(D13:O13)</f>
        <v>16.3240634</v>
      </c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s="26" customFormat="1" ht="13.5" x14ac:dyDescent="0.2">
      <c r="A14" s="72"/>
      <c r="B14" s="92" t="s">
        <v>72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</row>
    <row r="15" spans="1:29" s="15" customFormat="1" x14ac:dyDescent="0.25">
      <c r="A15" s="70"/>
      <c r="B15" s="10" t="s">
        <v>16</v>
      </c>
      <c r="C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s="15" customFormat="1" x14ac:dyDescent="0.15">
      <c r="A16" s="70"/>
      <c r="B16" s="14"/>
      <c r="C16" s="14" t="s">
        <v>73</v>
      </c>
      <c r="D16" s="94">
        <v>4.0276685899999993</v>
      </c>
      <c r="E16" s="94">
        <v>3.74455611</v>
      </c>
      <c r="F16" s="94">
        <v>4.3465579999999999</v>
      </c>
      <c r="G16" s="94">
        <v>4.2882103999999996</v>
      </c>
      <c r="H16" s="94">
        <v>4.3383860999999992</v>
      </c>
      <c r="I16" s="94">
        <v>4.1758679999999995</v>
      </c>
      <c r="J16" s="94">
        <v>4.1019189000000003</v>
      </c>
      <c r="K16" s="94">
        <v>4.4261194999999995</v>
      </c>
      <c r="L16" s="94">
        <v>4.7694100999999991</v>
      </c>
      <c r="M16" s="94">
        <v>4.8957553999999996</v>
      </c>
      <c r="N16" s="94">
        <v>4.5330626000000009</v>
      </c>
      <c r="O16" s="94">
        <v>4.357291</v>
      </c>
      <c r="P16" s="24">
        <f>SUM(D16:O16)</f>
        <v>52.004804699999994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1:29" s="15" customFormat="1" x14ac:dyDescent="0.15">
      <c r="A17" s="70"/>
      <c r="B17" s="16"/>
      <c r="C17" s="14" t="s">
        <v>74</v>
      </c>
      <c r="D17" s="17">
        <v>0</v>
      </c>
      <c r="E17" s="17">
        <v>3.8165000000000004E-2</v>
      </c>
      <c r="F17" s="17">
        <v>3.5923999999999998E-2</v>
      </c>
      <c r="G17" s="17">
        <v>3.7151400000000022E-2</v>
      </c>
      <c r="H17" s="17">
        <v>4.8388599999999976E-2</v>
      </c>
      <c r="I17" s="17">
        <v>5.7016799999999992E-2</v>
      </c>
      <c r="J17" s="17">
        <v>5.7615700000000006E-2</v>
      </c>
      <c r="K17" s="17">
        <v>6.7110400000000028E-2</v>
      </c>
      <c r="L17" s="17">
        <v>7.6537099999999914E-2</v>
      </c>
      <c r="M17" s="17">
        <v>7.7636700000000017E-2</v>
      </c>
      <c r="N17" s="17">
        <v>7.3246799999999987E-2</v>
      </c>
      <c r="O17" s="17">
        <v>7.721240000000007E-2</v>
      </c>
      <c r="P17" s="18">
        <f>SUM(D17:O17)</f>
        <v>0.64600489999999999</v>
      </c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1:29" s="15" customFormat="1" x14ac:dyDescent="0.25">
      <c r="A18" s="73"/>
      <c r="B18" s="19" t="s">
        <v>19</v>
      </c>
      <c r="C18" s="20"/>
      <c r="D18" s="21">
        <f>SUM(D16:D17)</f>
        <v>4.0276685899999993</v>
      </c>
      <c r="E18" s="21">
        <f t="shared" ref="E18:O18" si="2">SUM(E16:E17)</f>
        <v>3.7827211099999998</v>
      </c>
      <c r="F18" s="21">
        <f t="shared" si="2"/>
        <v>4.3824819999999995</v>
      </c>
      <c r="G18" s="21">
        <f t="shared" si="2"/>
        <v>4.3253617999999996</v>
      </c>
      <c r="H18" s="21">
        <f t="shared" si="2"/>
        <v>4.3867746999999992</v>
      </c>
      <c r="I18" s="21">
        <f t="shared" si="2"/>
        <v>4.2328847999999999</v>
      </c>
      <c r="J18" s="21">
        <f t="shared" si="2"/>
        <v>4.1595346000000006</v>
      </c>
      <c r="K18" s="21">
        <f t="shared" si="2"/>
        <v>4.4932298999999993</v>
      </c>
      <c r="L18" s="21">
        <f t="shared" si="2"/>
        <v>4.8459471999999995</v>
      </c>
      <c r="M18" s="21">
        <f t="shared" si="2"/>
        <v>4.9733920999999999</v>
      </c>
      <c r="N18" s="21">
        <f t="shared" si="2"/>
        <v>4.6063094000000007</v>
      </c>
      <c r="O18" s="21">
        <f t="shared" si="2"/>
        <v>4.4345034000000005</v>
      </c>
      <c r="P18" s="22">
        <f>SUM(D18:O18)</f>
        <v>52.650809599999988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1:29" s="15" customFormat="1" x14ac:dyDescent="0.15">
      <c r="A19" s="73"/>
      <c r="B19" s="14" t="s">
        <v>17</v>
      </c>
      <c r="C19" s="14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1:29" s="15" customFormat="1" x14ac:dyDescent="0.15">
      <c r="A20" s="70"/>
      <c r="B20" s="16"/>
      <c r="C20" s="14" t="s">
        <v>20</v>
      </c>
      <c r="D20" s="25">
        <v>1.5734079999999999</v>
      </c>
      <c r="E20" s="25">
        <v>1.2981669999999998</v>
      </c>
      <c r="F20" s="25">
        <v>1.402757</v>
      </c>
      <c r="G20" s="25">
        <v>1.404042</v>
      </c>
      <c r="H20" s="25">
        <v>1.322011</v>
      </c>
      <c r="I20" s="25">
        <v>1.2343919999999999</v>
      </c>
      <c r="J20" s="25">
        <v>1.2883309999999999</v>
      </c>
      <c r="K20" s="25">
        <v>1.3559950000000001</v>
      </c>
      <c r="L20" s="25">
        <v>1.3909269999999998</v>
      </c>
      <c r="M20" s="25">
        <v>1.832832</v>
      </c>
      <c r="N20" s="25">
        <v>1.664752</v>
      </c>
      <c r="O20" s="25">
        <v>1.8578210000000002</v>
      </c>
      <c r="P20" s="18">
        <f>SUM(D20:O20)</f>
        <v>17.625435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1:29" s="15" customFormat="1" x14ac:dyDescent="0.15">
      <c r="A21" s="70"/>
      <c r="B21" s="16"/>
      <c r="C21" s="14" t="s">
        <v>21</v>
      </c>
      <c r="D21" s="25">
        <v>0.10025000000000001</v>
      </c>
      <c r="E21" s="25">
        <v>9.6049999999999996E-2</v>
      </c>
      <c r="F21" s="25">
        <v>9.0029999999999999E-2</v>
      </c>
      <c r="G21" s="25">
        <v>0.11355</v>
      </c>
      <c r="H21" s="25">
        <v>0.11536</v>
      </c>
      <c r="I21" s="25">
        <v>9.0260000000000007E-2</v>
      </c>
      <c r="J21" s="25">
        <v>0.10057000000000001</v>
      </c>
      <c r="K21" s="25">
        <v>0.10235</v>
      </c>
      <c r="L21" s="25">
        <v>0</v>
      </c>
      <c r="M21" s="25">
        <v>0</v>
      </c>
      <c r="N21" s="25">
        <v>0</v>
      </c>
      <c r="O21" s="25">
        <v>0</v>
      </c>
      <c r="P21" s="18">
        <f t="shared" ref="P21:P25" si="3">SUM(D21:O21)</f>
        <v>0.80841999999999992</v>
      </c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1:29" s="15" customFormat="1" x14ac:dyDescent="0.15">
      <c r="A22" s="71"/>
      <c r="B22" s="16"/>
      <c r="C22" s="14" t="s">
        <v>22</v>
      </c>
      <c r="D22" s="25">
        <v>0.36991000000000002</v>
      </c>
      <c r="E22" s="25">
        <v>0.33906000000000003</v>
      </c>
      <c r="F22" s="25">
        <v>0.37648999999999994</v>
      </c>
      <c r="G22" s="25">
        <v>0.37833000000000006</v>
      </c>
      <c r="H22" s="25">
        <v>0.38102999999999998</v>
      </c>
      <c r="I22" s="25">
        <v>0.37233999999999995</v>
      </c>
      <c r="J22" s="25">
        <v>0.39367000000000002</v>
      </c>
      <c r="K22" s="25">
        <v>0.32333000000000001</v>
      </c>
      <c r="L22" s="25">
        <v>0.41881000000000002</v>
      </c>
      <c r="M22" s="25">
        <v>0.45759</v>
      </c>
      <c r="N22" s="25">
        <v>0.42959999999999998</v>
      </c>
      <c r="O22" s="25">
        <v>0.45167000000000002</v>
      </c>
      <c r="P22" s="18">
        <f t="shared" si="3"/>
        <v>4.6918300000000004</v>
      </c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1:29" s="26" customFormat="1" x14ac:dyDescent="0.2">
      <c r="A23" s="72"/>
      <c r="B23" s="16"/>
      <c r="C23" s="14" t="s">
        <v>24</v>
      </c>
      <c r="D23" s="25">
        <v>1.6109599999999999</v>
      </c>
      <c r="E23" s="25">
        <v>1.0746300000000002</v>
      </c>
      <c r="F23" s="25">
        <v>1.5933599999999999</v>
      </c>
      <c r="G23" s="25">
        <v>1.6185699999999998</v>
      </c>
      <c r="H23" s="25">
        <v>1.64835</v>
      </c>
      <c r="I23" s="25">
        <v>1.5213099999999999</v>
      </c>
      <c r="J23" s="25">
        <v>1.45801</v>
      </c>
      <c r="K23" s="25">
        <v>1.6135299999999999</v>
      </c>
      <c r="L23" s="25">
        <v>0</v>
      </c>
      <c r="M23" s="25">
        <v>0</v>
      </c>
      <c r="N23" s="25">
        <v>0</v>
      </c>
      <c r="O23" s="25">
        <v>0</v>
      </c>
      <c r="P23" s="18">
        <f t="shared" si="3"/>
        <v>12.138719999999999</v>
      </c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</row>
    <row r="24" spans="1:29" s="15" customFormat="1" x14ac:dyDescent="0.15">
      <c r="A24" s="70"/>
      <c r="B24" s="16"/>
      <c r="C24" s="14" t="s">
        <v>25</v>
      </c>
      <c r="D24" s="25">
        <v>1.5241909999999999</v>
      </c>
      <c r="E24" s="25">
        <v>1.3277699999999999</v>
      </c>
      <c r="F24" s="25">
        <v>1.484799</v>
      </c>
      <c r="G24" s="25">
        <v>1.4458420000000001</v>
      </c>
      <c r="H24" s="25">
        <v>1.504302</v>
      </c>
      <c r="I24" s="25">
        <v>1.3514670000000002</v>
      </c>
      <c r="J24" s="25">
        <v>1.4299870000000001</v>
      </c>
      <c r="K24" s="25">
        <v>1.3974720000000003</v>
      </c>
      <c r="L24" s="25">
        <v>1.3629329999999997</v>
      </c>
      <c r="M24" s="25">
        <f>0.192792-0.192792</f>
        <v>0</v>
      </c>
      <c r="N24" s="25">
        <v>1.7729999999999998E-3</v>
      </c>
      <c r="O24" s="25">
        <v>5.8920000000000005E-3</v>
      </c>
      <c r="P24" s="18">
        <f t="shared" si="3"/>
        <v>12.836428</v>
      </c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29" s="15" customFormat="1" x14ac:dyDescent="0.15">
      <c r="A25" s="70">
        <v>90.228769337945764</v>
      </c>
      <c r="B25" s="16"/>
      <c r="C25" s="14" t="s">
        <v>26</v>
      </c>
      <c r="D25" s="25">
        <v>0.95099999999999996</v>
      </c>
      <c r="E25" s="25">
        <v>0.81599999999999995</v>
      </c>
      <c r="F25" s="25">
        <v>0.90600000000000003</v>
      </c>
      <c r="G25" s="25">
        <v>0.89100000000000001</v>
      </c>
      <c r="H25" s="25">
        <v>0.93600000000000005</v>
      </c>
      <c r="I25" s="25">
        <v>0.83799999999999997</v>
      </c>
      <c r="J25" s="25">
        <v>0.96299999999999997</v>
      </c>
      <c r="K25" s="25">
        <v>0.91100000000000003</v>
      </c>
      <c r="L25" s="25">
        <v>0.92</v>
      </c>
      <c r="M25" s="25">
        <v>0.98</v>
      </c>
      <c r="N25" s="25">
        <v>0.92500000000000004</v>
      </c>
      <c r="O25" s="25">
        <f>0.611*2/3</f>
        <v>0.40733333333333333</v>
      </c>
      <c r="P25" s="18">
        <f t="shared" si="3"/>
        <v>10.444333333333335</v>
      </c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29" s="15" customFormat="1" x14ac:dyDescent="0.25">
      <c r="A26" s="70">
        <v>386.73813460343354</v>
      </c>
      <c r="B26" s="19" t="s">
        <v>27</v>
      </c>
      <c r="C26" s="20"/>
      <c r="D26" s="21">
        <f t="shared" ref="D26:O26" si="4">SUM(D20:D25)</f>
        <v>6.1297189999999997</v>
      </c>
      <c r="E26" s="21">
        <f t="shared" si="4"/>
        <v>4.9516770000000001</v>
      </c>
      <c r="F26" s="21">
        <f t="shared" si="4"/>
        <v>5.8534359999999994</v>
      </c>
      <c r="G26" s="21">
        <f t="shared" si="4"/>
        <v>5.8513339999999996</v>
      </c>
      <c r="H26" s="21">
        <f t="shared" si="4"/>
        <v>5.9070529999999994</v>
      </c>
      <c r="I26" s="21">
        <f t="shared" si="4"/>
        <v>5.407769</v>
      </c>
      <c r="J26" s="21">
        <f t="shared" si="4"/>
        <v>5.6335679999999995</v>
      </c>
      <c r="K26" s="21">
        <f t="shared" si="4"/>
        <v>5.7036770000000008</v>
      </c>
      <c r="L26" s="21">
        <f t="shared" si="4"/>
        <v>4.0926699999999991</v>
      </c>
      <c r="M26" s="21">
        <f t="shared" si="4"/>
        <v>3.2704219999999999</v>
      </c>
      <c r="N26" s="21">
        <f t="shared" si="4"/>
        <v>3.0211249999999996</v>
      </c>
      <c r="O26" s="21">
        <f t="shared" si="4"/>
        <v>2.7227163333333335</v>
      </c>
      <c r="P26" s="22">
        <f>SUM(D26:O26)</f>
        <v>58.54516633333332</v>
      </c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29" s="15" customFormat="1" x14ac:dyDescent="0.15">
      <c r="A27" s="70">
        <f>SUM(A25:A26)</f>
        <v>476.96690394137931</v>
      </c>
      <c r="B27" s="14" t="s">
        <v>18</v>
      </c>
      <c r="C27" s="14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29" s="15" customFormat="1" x14ac:dyDescent="0.15">
      <c r="A28" s="70"/>
      <c r="B28" s="16"/>
      <c r="C28" s="14" t="s">
        <v>28</v>
      </c>
      <c r="D28" s="25">
        <v>0.24112000000000003</v>
      </c>
      <c r="E28" s="25">
        <v>0.212168</v>
      </c>
      <c r="F28" s="25">
        <v>0.22147800000000001</v>
      </c>
      <c r="G28" s="25">
        <v>0.21679599999999999</v>
      </c>
      <c r="H28" s="25">
        <v>0.21660599999999999</v>
      </c>
      <c r="I28" s="25">
        <v>0.21046600000000001</v>
      </c>
      <c r="J28" s="25">
        <v>0.22892700000000002</v>
      </c>
      <c r="K28" s="25">
        <v>0.25372600000000001</v>
      </c>
      <c r="L28" s="25">
        <v>0.26452800000000004</v>
      </c>
      <c r="M28" s="25">
        <v>0.29100500000000001</v>
      </c>
      <c r="N28" s="25">
        <v>0.26950499999999999</v>
      </c>
      <c r="O28" s="25">
        <v>0.28682299999999999</v>
      </c>
      <c r="P28" s="18">
        <f>SUM(D28:O28)</f>
        <v>2.9131480000000005</v>
      </c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29" s="15" customFormat="1" x14ac:dyDescent="0.15">
      <c r="A29" s="70"/>
      <c r="B29" s="16"/>
      <c r="C29" s="14" t="s">
        <v>33</v>
      </c>
      <c r="D29" s="25">
        <v>1.3771819999999999</v>
      </c>
      <c r="E29" s="25">
        <v>1.2078423750000002</v>
      </c>
      <c r="F29" s="25">
        <v>1.3735508706049999</v>
      </c>
      <c r="G29" s="25">
        <v>1.3516097812500001</v>
      </c>
      <c r="H29" s="25">
        <v>1.2654538124999999</v>
      </c>
      <c r="I29" s="25">
        <v>1.183448125</v>
      </c>
      <c r="J29" s="25">
        <v>1.2158689999999999</v>
      </c>
      <c r="K29" s="25">
        <v>1.3186574999999998</v>
      </c>
      <c r="L29" s="25">
        <v>1.501136249942</v>
      </c>
      <c r="M29" s="25">
        <v>1.6390970312499999</v>
      </c>
      <c r="N29" s="25">
        <v>1.4859585625</v>
      </c>
      <c r="O29" s="25">
        <v>1.5752947500000001</v>
      </c>
      <c r="P29" s="18">
        <f t="shared" ref="P29:P37" si="5">SUM(D29:O29)</f>
        <v>16.495100058047001</v>
      </c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spans="1:29" s="15" customFormat="1" x14ac:dyDescent="0.15">
      <c r="A30" s="74"/>
      <c r="B30" s="16"/>
      <c r="C30" s="14" t="s">
        <v>30</v>
      </c>
      <c r="D30" s="25">
        <v>2.2499199999999999</v>
      </c>
      <c r="E30" s="25">
        <v>1.9978319999999998</v>
      </c>
      <c r="F30" s="25">
        <v>2.0996769999999998</v>
      </c>
      <c r="G30" s="25">
        <v>2.1094129999999995</v>
      </c>
      <c r="H30" s="25">
        <v>2.0728289999999996</v>
      </c>
      <c r="I30" s="25">
        <v>1.9779169999999999</v>
      </c>
      <c r="J30" s="25">
        <v>2.0441959999999999</v>
      </c>
      <c r="K30" s="25">
        <v>2.2001949999999999</v>
      </c>
      <c r="L30" s="25">
        <v>2.3875670000000002</v>
      </c>
      <c r="M30" s="25">
        <v>2.705908</v>
      </c>
      <c r="N30" s="25">
        <v>2.5096810000000001</v>
      </c>
      <c r="O30" s="25">
        <v>2.5758839999999998</v>
      </c>
      <c r="P30" s="18">
        <f t="shared" si="5"/>
        <v>26.931018999999999</v>
      </c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1:29" s="15" customFormat="1" ht="12.75" customHeight="1" x14ac:dyDescent="0.15">
      <c r="A31" s="75"/>
      <c r="B31" s="16"/>
      <c r="C31" s="14" t="s">
        <v>31</v>
      </c>
      <c r="D31" s="25">
        <v>4.7836709999999991</v>
      </c>
      <c r="E31" s="25">
        <v>4.1807809999999996</v>
      </c>
      <c r="F31" s="25">
        <v>4.0125019999999996</v>
      </c>
      <c r="G31" s="25">
        <v>5.321339</v>
      </c>
      <c r="H31" s="25">
        <v>4.682493</v>
      </c>
      <c r="I31" s="25">
        <v>4.5753750000000002</v>
      </c>
      <c r="J31" s="25">
        <v>4.6246710000000002</v>
      </c>
      <c r="K31" s="25">
        <v>5.0489649999999999</v>
      </c>
      <c r="L31" s="25">
        <v>5.5179330000000002</v>
      </c>
      <c r="M31" s="25">
        <v>4.946993</v>
      </c>
      <c r="N31" s="25">
        <v>3.9853810000000003</v>
      </c>
      <c r="O31" s="25">
        <v>5.6483609999999986</v>
      </c>
      <c r="P31" s="18">
        <f t="shared" si="5"/>
        <v>57.328465000000001</v>
      </c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</row>
    <row r="32" spans="1:29" s="15" customFormat="1" ht="12.75" customHeight="1" x14ac:dyDescent="0.15">
      <c r="A32" s="75"/>
      <c r="B32" s="16"/>
      <c r="C32" s="14" t="s">
        <v>35</v>
      </c>
      <c r="D32" s="25">
        <v>3.6447819999999997</v>
      </c>
      <c r="E32" s="25">
        <v>3.317151</v>
      </c>
      <c r="F32" s="25">
        <v>3.6551849999999999</v>
      </c>
      <c r="G32" s="25">
        <v>3.7806310000000005</v>
      </c>
      <c r="H32" s="25">
        <v>3.5471700000000004</v>
      </c>
      <c r="I32" s="25">
        <v>3.2953870000000003</v>
      </c>
      <c r="J32" s="25">
        <v>3.4905740000000001</v>
      </c>
      <c r="K32" s="25">
        <v>3.859048</v>
      </c>
      <c r="L32" s="25">
        <v>4.2518130000000003</v>
      </c>
      <c r="M32" s="25">
        <v>4.5963609999999999</v>
      </c>
      <c r="N32" s="25">
        <v>4.2106459999999997</v>
      </c>
      <c r="O32" s="25">
        <v>4.1860011410938451</v>
      </c>
      <c r="P32" s="18">
        <f t="shared" si="5"/>
        <v>45.834749141093852</v>
      </c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1:29" s="15" customFormat="1" ht="12.75" customHeight="1" x14ac:dyDescent="0.15">
      <c r="A33" s="70"/>
      <c r="B33" s="16"/>
      <c r="C33" s="14" t="s">
        <v>34</v>
      </c>
      <c r="D33" s="25">
        <v>1.644107</v>
      </c>
      <c r="E33" s="25">
        <v>1.4939639999999998</v>
      </c>
      <c r="F33" s="25">
        <v>1.6672060000000002</v>
      </c>
      <c r="G33" s="25">
        <v>1.6415529999999998</v>
      </c>
      <c r="H33" s="25">
        <v>1.5760160000000001</v>
      </c>
      <c r="I33" s="25">
        <v>1.491303</v>
      </c>
      <c r="J33" s="25">
        <v>1.5646170000000001</v>
      </c>
      <c r="K33" s="25">
        <v>1.6537929999999998</v>
      </c>
      <c r="L33" s="25">
        <v>1.8328239999999998</v>
      </c>
      <c r="M33" s="25">
        <v>1.9324670000000002</v>
      </c>
      <c r="N33" s="25">
        <v>1.7845490000000002</v>
      </c>
      <c r="O33" s="25">
        <v>1.8364339999999997</v>
      </c>
      <c r="P33" s="18">
        <f t="shared" si="5"/>
        <v>20.118833000000006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1:29" s="15" customFormat="1" ht="12.75" customHeight="1" x14ac:dyDescent="0.15">
      <c r="A34" s="70"/>
      <c r="B34" s="16"/>
      <c r="C34" s="14" t="s">
        <v>36</v>
      </c>
      <c r="D34" s="25">
        <v>1.8724130000000001</v>
      </c>
      <c r="E34" s="25">
        <v>1.7516950000000002</v>
      </c>
      <c r="F34" s="25">
        <v>2.0287769999999998</v>
      </c>
      <c r="G34" s="25">
        <v>1.9953240000000001</v>
      </c>
      <c r="H34" s="25">
        <v>2.0117690000000001</v>
      </c>
      <c r="I34" s="25">
        <v>1.9681740000000003</v>
      </c>
      <c r="J34" s="25">
        <v>2.0511210000000002</v>
      </c>
      <c r="K34" s="25">
        <v>2.1147570000000004</v>
      </c>
      <c r="L34" s="25">
        <v>2.2566170000000003</v>
      </c>
      <c r="M34" s="25">
        <v>2.4136639999999998</v>
      </c>
      <c r="N34" s="25">
        <v>2.283166375</v>
      </c>
      <c r="O34" s="25">
        <v>2.2153756250000001</v>
      </c>
      <c r="P34" s="18">
        <f t="shared" si="5"/>
        <v>24.962853000000003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</row>
    <row r="35" spans="1:29" s="15" customFormat="1" ht="12.75" customHeight="1" x14ac:dyDescent="0.25">
      <c r="A35" s="70"/>
      <c r="B35" s="27" t="s">
        <v>37</v>
      </c>
      <c r="C35" s="28"/>
      <c r="D35" s="29">
        <f>SUM(D28:D34)</f>
        <v>15.813194999999999</v>
      </c>
      <c r="E35" s="29">
        <f t="shared" ref="E35:O35" si="6">SUM(E28:E34)</f>
        <v>14.161433375</v>
      </c>
      <c r="F35" s="29">
        <f t="shared" si="6"/>
        <v>15.058375870604999</v>
      </c>
      <c r="G35" s="29">
        <f t="shared" si="6"/>
        <v>16.416665781250003</v>
      </c>
      <c r="H35" s="29">
        <f t="shared" si="6"/>
        <v>15.372336812500002</v>
      </c>
      <c r="I35" s="29">
        <f t="shared" si="6"/>
        <v>14.702070125000002</v>
      </c>
      <c r="J35" s="29">
        <f t="shared" si="6"/>
        <v>15.219975</v>
      </c>
      <c r="K35" s="29">
        <f t="shared" si="6"/>
        <v>16.4491415</v>
      </c>
      <c r="L35" s="29">
        <f t="shared" si="6"/>
        <v>18.012418249942002</v>
      </c>
      <c r="M35" s="29">
        <f t="shared" si="6"/>
        <v>18.525495031249999</v>
      </c>
      <c r="N35" s="29">
        <f t="shared" si="6"/>
        <v>16.528886937499998</v>
      </c>
      <c r="O35" s="29">
        <f t="shared" si="6"/>
        <v>18.324173516093843</v>
      </c>
      <c r="P35" s="30">
        <f t="shared" si="5"/>
        <v>194.58416719914084</v>
      </c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 s="15" customFormat="1" ht="12.75" customHeight="1" x14ac:dyDescent="0.25">
      <c r="A36" s="70"/>
      <c r="B36" s="38" t="s">
        <v>38</v>
      </c>
      <c r="C36" s="38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1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 s="15" customFormat="1" ht="12.75" customHeight="1" x14ac:dyDescent="0.25">
      <c r="A37" s="70"/>
      <c r="B37" s="95"/>
      <c r="C37" s="96" t="s">
        <v>39</v>
      </c>
      <c r="D37" s="97">
        <v>0.5668178330295004</v>
      </c>
      <c r="E37" s="97">
        <v>0.48768665850000009</v>
      </c>
      <c r="F37" s="97">
        <v>0.57278833920000183</v>
      </c>
      <c r="G37" s="97">
        <v>0.55754059640097675</v>
      </c>
      <c r="H37" s="98">
        <v>0.48362928570000013</v>
      </c>
      <c r="I37" s="98">
        <v>0.47101891499999965</v>
      </c>
      <c r="J37" s="98">
        <v>0.4597579144970505</v>
      </c>
      <c r="K37" s="98">
        <v>0.52249407629999955</v>
      </c>
      <c r="L37" s="98">
        <v>0.58620113830619835</v>
      </c>
      <c r="M37" s="98">
        <v>0.63000219936192614</v>
      </c>
      <c r="N37" s="98">
        <v>0.59365947832200006</v>
      </c>
      <c r="O37" s="98">
        <v>0.6144996007500021</v>
      </c>
      <c r="P37" s="99">
        <f t="shared" si="5"/>
        <v>6.5460960353676558</v>
      </c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29" x14ac:dyDescent="0.25">
      <c r="B38" s="6" t="s">
        <v>40</v>
      </c>
      <c r="C38" s="38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4"/>
    </row>
    <row r="39" spans="1:29" x14ac:dyDescent="0.25">
      <c r="B39" s="10" t="s">
        <v>54</v>
      </c>
      <c r="C39" s="10" t="s">
        <v>75</v>
      </c>
      <c r="D39" s="25">
        <v>0</v>
      </c>
      <c r="E39" s="25">
        <v>0</v>
      </c>
      <c r="F39" s="25">
        <v>0</v>
      </c>
      <c r="G39" s="25">
        <v>0</v>
      </c>
      <c r="H39" s="25">
        <v>4.6259999999999996E-2</v>
      </c>
      <c r="I39" s="25">
        <v>5.3439999999999994E-2</v>
      </c>
      <c r="J39" s="25">
        <v>4.82E-2</v>
      </c>
      <c r="K39" s="25">
        <v>3.8149999999999996E-2</v>
      </c>
      <c r="L39" s="25">
        <v>5.5840000000000001E-2</v>
      </c>
      <c r="M39" s="25">
        <v>6.166E-2</v>
      </c>
      <c r="N39" s="25">
        <v>5.6210000000000003E-2</v>
      </c>
      <c r="O39" s="25">
        <v>5.8840000000000003E-2</v>
      </c>
      <c r="P39" s="35">
        <f>SUM(D39:O39)</f>
        <v>0.41859999999999997</v>
      </c>
    </row>
    <row r="40" spans="1:29" x14ac:dyDescent="0.25">
      <c r="A40" s="76"/>
      <c r="B40" s="10" t="s">
        <v>76</v>
      </c>
      <c r="C40" s="10" t="s">
        <v>77</v>
      </c>
      <c r="D40" s="25">
        <v>1.1165E-2</v>
      </c>
      <c r="E40" s="25">
        <v>1.1165E-2</v>
      </c>
      <c r="F40" s="25">
        <v>1.1148999999999999E-2</v>
      </c>
      <c r="G40" s="36">
        <v>1.1165E-2</v>
      </c>
      <c r="H40" s="36">
        <v>1.1148999999999999E-2</v>
      </c>
      <c r="I40" s="25">
        <v>1.1156000000000001E-2</v>
      </c>
      <c r="J40" s="25">
        <v>1.1169E-2</v>
      </c>
      <c r="K40" s="36">
        <v>1.1146000000000001E-2</v>
      </c>
      <c r="L40" s="25">
        <v>0</v>
      </c>
      <c r="M40" s="25">
        <v>0</v>
      </c>
      <c r="N40" s="25">
        <v>0</v>
      </c>
      <c r="O40" s="36">
        <v>0</v>
      </c>
      <c r="P40" s="35">
        <f t="shared" ref="P40:P43" si="7">SUM(D40:O40)</f>
        <v>8.9263999999999996E-2</v>
      </c>
    </row>
    <row r="41" spans="1:29" x14ac:dyDescent="0.25">
      <c r="A41" s="76"/>
      <c r="B41" s="10" t="s">
        <v>41</v>
      </c>
      <c r="C41" s="10" t="s">
        <v>42</v>
      </c>
      <c r="D41" s="25">
        <v>1.7688960000000002</v>
      </c>
      <c r="E41" s="25">
        <v>1.569345</v>
      </c>
      <c r="F41" s="25">
        <v>1.7327239999999999</v>
      </c>
      <c r="G41" s="25">
        <v>1.7451099999999999</v>
      </c>
      <c r="H41" s="25">
        <v>1.768418</v>
      </c>
      <c r="I41" s="25">
        <v>1.7188310000000002</v>
      </c>
      <c r="J41" s="25">
        <v>1.7036199999999999</v>
      </c>
      <c r="K41" s="25">
        <v>1.7587790000000001</v>
      </c>
      <c r="L41" s="25">
        <v>1.6533019999999998</v>
      </c>
      <c r="M41" s="25">
        <v>1.7334550000000002</v>
      </c>
      <c r="N41" s="25">
        <v>1.746756</v>
      </c>
      <c r="O41" s="25">
        <v>1.9940199999999997</v>
      </c>
      <c r="P41" s="35">
        <f t="shared" si="7"/>
        <v>20.893256000000001</v>
      </c>
    </row>
    <row r="42" spans="1:29" x14ac:dyDescent="0.25">
      <c r="A42" s="76"/>
      <c r="B42" s="10" t="s">
        <v>43</v>
      </c>
      <c r="C42" s="10" t="s">
        <v>44</v>
      </c>
      <c r="D42" s="25">
        <v>0.43165499999999996</v>
      </c>
      <c r="E42" s="25">
        <v>0.41939399999999999</v>
      </c>
      <c r="F42" s="25">
        <v>0.40519499999999997</v>
      </c>
      <c r="G42" s="25">
        <v>0.452152</v>
      </c>
      <c r="H42" s="25">
        <v>0.426456</v>
      </c>
      <c r="I42" s="25">
        <v>0.40458100000000002</v>
      </c>
      <c r="J42" s="25">
        <v>0.38097900000000001</v>
      </c>
      <c r="K42" s="25">
        <v>0.43828700000000004</v>
      </c>
      <c r="L42" s="25">
        <v>0</v>
      </c>
      <c r="M42" s="25">
        <v>0</v>
      </c>
      <c r="N42" s="25">
        <v>0</v>
      </c>
      <c r="O42" s="25">
        <v>0</v>
      </c>
      <c r="P42" s="35">
        <f t="shared" si="7"/>
        <v>3.3586989999999997</v>
      </c>
    </row>
    <row r="43" spans="1:29" x14ac:dyDescent="0.25">
      <c r="A43" s="76"/>
      <c r="B43" s="10" t="s">
        <v>78</v>
      </c>
      <c r="C43" s="37" t="s">
        <v>45</v>
      </c>
      <c r="D43" s="100">
        <v>3.3250000000000003E-3</v>
      </c>
      <c r="E43" s="100">
        <v>3.0729999999999998E-3</v>
      </c>
      <c r="F43" s="100">
        <v>3.9160000000000002E-3</v>
      </c>
      <c r="G43" s="100">
        <v>4.1440000000000001E-3</v>
      </c>
      <c r="H43" s="100">
        <v>3.6840000000000002E-3</v>
      </c>
      <c r="I43" s="100">
        <v>3.4489999999999998E-3</v>
      </c>
      <c r="J43" s="100">
        <v>4.1529999999999996E-3</v>
      </c>
      <c r="K43" s="100">
        <v>4.6689999999999995E-3</v>
      </c>
      <c r="L43" s="100">
        <v>0</v>
      </c>
      <c r="M43" s="100">
        <v>4.5539999999999999E-3</v>
      </c>
      <c r="N43" s="100">
        <v>4.9580000000000006E-3</v>
      </c>
      <c r="O43" s="100">
        <v>4.9379999999999997E-3</v>
      </c>
      <c r="P43" s="101">
        <f t="shared" si="7"/>
        <v>4.4863E-2</v>
      </c>
    </row>
    <row r="44" spans="1:29" x14ac:dyDescent="0.25">
      <c r="A44" s="76"/>
      <c r="B44" s="31" t="s">
        <v>46</v>
      </c>
      <c r="C44" s="10"/>
      <c r="D44" s="21">
        <f t="shared" ref="D44:O44" si="8">SUM(D39:D43)</f>
        <v>2.2150410000000003</v>
      </c>
      <c r="E44" s="21">
        <f t="shared" si="8"/>
        <v>2.002977</v>
      </c>
      <c r="F44" s="21">
        <f t="shared" si="8"/>
        <v>2.1529839999999996</v>
      </c>
      <c r="G44" s="21">
        <f t="shared" si="8"/>
        <v>2.2125710000000001</v>
      </c>
      <c r="H44" s="21">
        <f t="shared" si="8"/>
        <v>2.2559670000000001</v>
      </c>
      <c r="I44" s="21">
        <f t="shared" si="8"/>
        <v>2.1914570000000002</v>
      </c>
      <c r="J44" s="21">
        <f t="shared" si="8"/>
        <v>2.1481210000000002</v>
      </c>
      <c r="K44" s="21">
        <f t="shared" si="8"/>
        <v>2.2510309999999998</v>
      </c>
      <c r="L44" s="21">
        <f t="shared" si="8"/>
        <v>1.7091419999999999</v>
      </c>
      <c r="M44" s="21">
        <f t="shared" si="8"/>
        <v>1.7996690000000002</v>
      </c>
      <c r="N44" s="21">
        <f t="shared" si="8"/>
        <v>1.8079240000000001</v>
      </c>
      <c r="O44" s="21">
        <f t="shared" si="8"/>
        <v>2.057798</v>
      </c>
      <c r="P44" s="32">
        <f>SUM(D44:O44)</f>
        <v>24.804682</v>
      </c>
    </row>
    <row r="45" spans="1:29" x14ac:dyDescent="0.25">
      <c r="A45" s="76"/>
      <c r="B45" s="10" t="s">
        <v>29</v>
      </c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1"/>
    </row>
    <row r="46" spans="1:29" ht="17.25" customHeight="1" x14ac:dyDescent="0.25">
      <c r="A46" s="76"/>
      <c r="B46" s="10"/>
      <c r="C46" s="43" t="s">
        <v>20</v>
      </c>
      <c r="D46" s="25">
        <v>0.50729100000000005</v>
      </c>
      <c r="E46" s="25">
        <v>0.47756400000000004</v>
      </c>
      <c r="F46" s="25">
        <v>0.50300200000000006</v>
      </c>
      <c r="G46" s="25">
        <v>0.46019199999999999</v>
      </c>
      <c r="H46" s="25">
        <v>0.44377999999999995</v>
      </c>
      <c r="I46" s="25">
        <v>0.46827999999999997</v>
      </c>
      <c r="J46" s="25">
        <v>0.44297599999999998</v>
      </c>
      <c r="K46" s="25">
        <v>0.447301</v>
      </c>
      <c r="L46" s="25">
        <v>0.47350599999999998</v>
      </c>
      <c r="M46" s="25">
        <v>0.48154199999999997</v>
      </c>
      <c r="N46" s="25">
        <v>0.409441</v>
      </c>
      <c r="O46" s="25">
        <v>0.43772000000000005</v>
      </c>
      <c r="P46" s="35">
        <f>SUM(D46:O46)</f>
        <v>5.5525949999999993</v>
      </c>
    </row>
    <row r="47" spans="1:29" ht="17.25" customHeight="1" x14ac:dyDescent="0.25">
      <c r="A47" s="76"/>
      <c r="B47" s="10"/>
      <c r="C47" s="43" t="s">
        <v>47</v>
      </c>
      <c r="D47" s="25">
        <v>3.0836570000000001</v>
      </c>
      <c r="E47" s="25">
        <v>2.7681569999999995</v>
      </c>
      <c r="F47" s="25">
        <v>3.1262440000000002</v>
      </c>
      <c r="G47" s="25">
        <v>3.320192</v>
      </c>
      <c r="H47" s="25">
        <v>3.434158</v>
      </c>
      <c r="I47" s="25">
        <v>3.2828233999999994</v>
      </c>
      <c r="J47" s="25">
        <v>3.2387019999999995</v>
      </c>
      <c r="K47" s="25">
        <v>3.4257369999999998</v>
      </c>
      <c r="L47" s="25">
        <v>3.6439870000000005</v>
      </c>
      <c r="M47" s="25">
        <v>3.6619850000000005</v>
      </c>
      <c r="N47" s="25">
        <v>3.3804129999999999</v>
      </c>
      <c r="O47" s="25">
        <v>3.3880449999999995</v>
      </c>
      <c r="P47" s="35">
        <f t="shared" ref="P47:P62" si="9">SUM(D47:O47)</f>
        <v>39.754100399999992</v>
      </c>
    </row>
    <row r="48" spans="1:29" x14ac:dyDescent="0.25">
      <c r="A48" s="76"/>
      <c r="B48" s="10"/>
      <c r="C48" s="43" t="s">
        <v>24</v>
      </c>
      <c r="D48" s="25">
        <v>11.551432</v>
      </c>
      <c r="E48" s="25">
        <v>7.2383329999999999</v>
      </c>
      <c r="F48" s="25">
        <v>7.2383329999999999</v>
      </c>
      <c r="G48" s="25">
        <v>11.520459000000001</v>
      </c>
      <c r="H48" s="25">
        <v>12.637646000000002</v>
      </c>
      <c r="I48" s="25">
        <v>12.296073999999997</v>
      </c>
      <c r="J48" s="25">
        <v>12.962374999999996</v>
      </c>
      <c r="K48" s="25">
        <v>13.072435</v>
      </c>
      <c r="L48" s="25">
        <v>0</v>
      </c>
      <c r="M48" s="25">
        <v>0</v>
      </c>
      <c r="N48" s="25">
        <v>0</v>
      </c>
      <c r="O48" s="25">
        <v>0</v>
      </c>
      <c r="P48" s="35">
        <f t="shared" si="9"/>
        <v>88.517087000000004</v>
      </c>
    </row>
    <row r="49" spans="1:29" x14ac:dyDescent="0.25">
      <c r="A49" s="76"/>
      <c r="B49" s="10"/>
      <c r="C49" s="43" t="s">
        <v>48</v>
      </c>
      <c r="D49" s="25">
        <v>6.1490559999999999</v>
      </c>
      <c r="E49" s="25">
        <v>5.3756300000000001</v>
      </c>
      <c r="F49" s="25">
        <v>5.3468739999999997</v>
      </c>
      <c r="G49" s="25">
        <v>5.245133</v>
      </c>
      <c r="H49" s="25">
        <v>4.8904720000000008</v>
      </c>
      <c r="I49" s="25">
        <v>4.7144579999999996</v>
      </c>
      <c r="J49" s="25">
        <v>4.4512330000000002</v>
      </c>
      <c r="K49" s="25">
        <v>5.2745679999999995</v>
      </c>
      <c r="L49" s="25">
        <v>5.6590850000000001</v>
      </c>
      <c r="M49" s="25">
        <v>5.7719870000000002</v>
      </c>
      <c r="N49" s="25">
        <v>5.7719870000000002</v>
      </c>
      <c r="O49" s="25">
        <f>3.565491*0.666666666666667</f>
        <v>2.3769940000000012</v>
      </c>
      <c r="P49" s="35">
        <f t="shared" si="9"/>
        <v>61.027477000000012</v>
      </c>
    </row>
    <row r="50" spans="1:29" x14ac:dyDescent="0.25">
      <c r="A50" s="76"/>
      <c r="B50" s="31" t="s">
        <v>49</v>
      </c>
      <c r="C50" s="20"/>
      <c r="D50" s="21">
        <f t="shared" ref="D50:O50" si="10">SUM(D46:D49)</f>
        <v>21.291435999999997</v>
      </c>
      <c r="E50" s="21">
        <f t="shared" si="10"/>
        <v>15.859684000000001</v>
      </c>
      <c r="F50" s="21">
        <f t="shared" si="10"/>
        <v>16.214452999999999</v>
      </c>
      <c r="G50" s="21">
        <f t="shared" si="10"/>
        <v>20.545976</v>
      </c>
      <c r="H50" s="21">
        <f t="shared" si="10"/>
        <v>21.406056</v>
      </c>
      <c r="I50" s="21">
        <f t="shared" si="10"/>
        <v>20.761635399999996</v>
      </c>
      <c r="J50" s="21">
        <f t="shared" si="10"/>
        <v>21.095285999999994</v>
      </c>
      <c r="K50" s="21">
        <f t="shared" si="10"/>
        <v>22.220040999999998</v>
      </c>
      <c r="L50" s="21">
        <f t="shared" si="10"/>
        <v>9.7765780000000007</v>
      </c>
      <c r="M50" s="21">
        <f t="shared" si="10"/>
        <v>9.9155140000000017</v>
      </c>
      <c r="N50" s="21">
        <f t="shared" si="10"/>
        <v>9.5618410000000011</v>
      </c>
      <c r="O50" s="21">
        <f t="shared" si="10"/>
        <v>6.2027590000000004</v>
      </c>
      <c r="P50" s="32">
        <f t="shared" si="9"/>
        <v>194.8512594</v>
      </c>
    </row>
    <row r="51" spans="1:29" x14ac:dyDescent="0.25">
      <c r="A51" s="76"/>
      <c r="B51" s="10" t="s">
        <v>32</v>
      </c>
      <c r="C51" s="102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4"/>
    </row>
    <row r="52" spans="1:29" x14ac:dyDescent="0.25">
      <c r="A52" s="76"/>
      <c r="B52" s="10"/>
      <c r="C52" s="10" t="s">
        <v>50</v>
      </c>
      <c r="D52" s="25">
        <v>0.52401999999999993</v>
      </c>
      <c r="E52" s="25">
        <v>0.11222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35">
        <f t="shared" si="9"/>
        <v>0.63623999999999992</v>
      </c>
    </row>
    <row r="53" spans="1:29" x14ac:dyDescent="0.25">
      <c r="A53" s="76"/>
      <c r="B53" s="10"/>
      <c r="C53" s="10" t="s">
        <v>21</v>
      </c>
      <c r="D53" s="25">
        <v>2.4811000000000001</v>
      </c>
      <c r="E53" s="25">
        <v>2.5445600000000002</v>
      </c>
      <c r="F53" s="25">
        <v>2.5125799999999998</v>
      </c>
      <c r="G53" s="25">
        <v>2.5579699999999992</v>
      </c>
      <c r="H53" s="25">
        <v>2.5761799999999999</v>
      </c>
      <c r="I53" s="25">
        <v>2.3837800000000002</v>
      </c>
      <c r="J53" s="25">
        <v>2.7151699999999996</v>
      </c>
      <c r="K53" s="25">
        <v>2.9367399999999999</v>
      </c>
      <c r="L53" s="25">
        <v>2.67909</v>
      </c>
      <c r="M53" s="25">
        <v>3.0051600000000001</v>
      </c>
      <c r="N53" s="25">
        <v>2.6462399999999993</v>
      </c>
      <c r="O53" s="25">
        <v>2.7549800000000007</v>
      </c>
      <c r="P53" s="35">
        <f t="shared" si="9"/>
        <v>31.793549999999996</v>
      </c>
    </row>
    <row r="54" spans="1:29" x14ac:dyDescent="0.25">
      <c r="A54" s="76"/>
      <c r="B54" s="31" t="s">
        <v>51</v>
      </c>
      <c r="C54" s="20"/>
      <c r="D54" s="21">
        <f>SUM(D52:D53)</f>
        <v>3.0051199999999998</v>
      </c>
      <c r="E54" s="21">
        <f t="shared" ref="E54:O54" si="11">SUM(E52:E53)</f>
        <v>2.6567800000000004</v>
      </c>
      <c r="F54" s="21">
        <f t="shared" si="11"/>
        <v>2.5125799999999998</v>
      </c>
      <c r="G54" s="21">
        <f t="shared" si="11"/>
        <v>2.5579699999999992</v>
      </c>
      <c r="H54" s="21">
        <f t="shared" si="11"/>
        <v>2.5761799999999999</v>
      </c>
      <c r="I54" s="21">
        <f t="shared" si="11"/>
        <v>2.3837800000000002</v>
      </c>
      <c r="J54" s="21">
        <f t="shared" si="11"/>
        <v>2.7151699999999996</v>
      </c>
      <c r="K54" s="21">
        <f t="shared" si="11"/>
        <v>2.9367399999999999</v>
      </c>
      <c r="L54" s="21">
        <f t="shared" si="11"/>
        <v>2.67909</v>
      </c>
      <c r="M54" s="21">
        <f t="shared" si="11"/>
        <v>3.0051600000000001</v>
      </c>
      <c r="N54" s="21">
        <f t="shared" si="11"/>
        <v>2.6462399999999993</v>
      </c>
      <c r="O54" s="21">
        <f t="shared" si="11"/>
        <v>2.7549800000000007</v>
      </c>
      <c r="P54" s="32">
        <f t="shared" si="9"/>
        <v>32.429789999999997</v>
      </c>
    </row>
    <row r="55" spans="1:29" x14ac:dyDescent="0.25">
      <c r="A55" s="76"/>
      <c r="B55" s="44" t="s">
        <v>52</v>
      </c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7"/>
    </row>
    <row r="56" spans="1:29" ht="11.25" customHeight="1" x14ac:dyDescent="0.25">
      <c r="A56" s="76"/>
      <c r="B56" s="48" t="s">
        <v>79</v>
      </c>
      <c r="C56" s="48" t="s">
        <v>53</v>
      </c>
      <c r="D56" s="17">
        <v>1.51043175</v>
      </c>
      <c r="E56" s="17">
        <v>1.4606320100000001</v>
      </c>
      <c r="F56" s="17">
        <v>1.6049741200000001</v>
      </c>
      <c r="G56" s="17">
        <v>1.5967684499999999</v>
      </c>
      <c r="H56" s="17">
        <v>1.6493602599999999</v>
      </c>
      <c r="I56" s="17">
        <v>1.5819164100000001</v>
      </c>
      <c r="J56" s="17">
        <v>1.6008397000000001</v>
      </c>
      <c r="K56" s="17">
        <v>1.4268874499999999</v>
      </c>
      <c r="L56" s="17">
        <v>1.5542836600000001</v>
      </c>
      <c r="M56" s="17">
        <v>1.6002555599999999</v>
      </c>
      <c r="N56" s="17">
        <v>1.58926273</v>
      </c>
      <c r="O56" s="17">
        <v>1.6206299900000001</v>
      </c>
      <c r="P56" s="49">
        <f t="shared" si="9"/>
        <v>18.796242090000003</v>
      </c>
    </row>
    <row r="57" spans="1:29" ht="11.25" customHeight="1" x14ac:dyDescent="0.25">
      <c r="A57" s="77"/>
      <c r="B57" s="48" t="s">
        <v>80</v>
      </c>
      <c r="C57" s="50" t="s">
        <v>55</v>
      </c>
      <c r="D57" s="17">
        <v>4.8788E-3</v>
      </c>
      <c r="E57" s="17">
        <v>4.8788E-3</v>
      </c>
      <c r="F57" s="17">
        <v>4.8788E-3</v>
      </c>
      <c r="G57" s="17">
        <v>4.8788E-3</v>
      </c>
      <c r="H57" s="17">
        <v>4.8788E-3</v>
      </c>
      <c r="I57" s="17">
        <v>4.8788E-3</v>
      </c>
      <c r="J57" s="17">
        <v>4.8788E-3</v>
      </c>
      <c r="K57" s="17">
        <v>4.8788E-3</v>
      </c>
      <c r="L57" s="17">
        <v>4.8788E-3</v>
      </c>
      <c r="M57" s="17">
        <v>4.8788E-3</v>
      </c>
      <c r="N57" s="17">
        <v>4.8788E-3</v>
      </c>
      <c r="O57" s="17">
        <v>4.1600000000000005E-3</v>
      </c>
      <c r="P57" s="49">
        <f t="shared" si="9"/>
        <v>5.7826800000000012E-2</v>
      </c>
    </row>
    <row r="58" spans="1:29" s="59" customFormat="1" ht="11.25" customHeight="1" x14ac:dyDescent="0.25">
      <c r="A58" s="78"/>
      <c r="B58" s="48" t="s">
        <v>56</v>
      </c>
      <c r="C58" s="50" t="s">
        <v>57</v>
      </c>
      <c r="D58" s="17">
        <v>0.78076000000000001</v>
      </c>
      <c r="E58" s="17">
        <v>0.21743999999999999</v>
      </c>
      <c r="F58" s="17">
        <v>6.9459999999999994E-2</v>
      </c>
      <c r="G58" s="17">
        <v>1.1216900000000001</v>
      </c>
      <c r="H58" s="17">
        <v>1.3865099999999999</v>
      </c>
      <c r="I58" s="17">
        <v>1.3291099999999998</v>
      </c>
      <c r="J58" s="17">
        <v>1.2656700000000001</v>
      </c>
      <c r="K58" s="17">
        <v>1.3748499999999999</v>
      </c>
      <c r="L58" s="17">
        <v>1.32151</v>
      </c>
      <c r="M58" s="17">
        <v>0.54322000000000004</v>
      </c>
      <c r="N58" s="17">
        <v>2.947E-2</v>
      </c>
      <c r="O58" s="17">
        <v>1.3250999999999999</v>
      </c>
      <c r="P58" s="49">
        <f t="shared" si="9"/>
        <v>10.764789999999998</v>
      </c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</row>
    <row r="59" spans="1:29" s="59" customFormat="1" ht="14.25" customHeight="1" x14ac:dyDescent="0.25">
      <c r="A59" s="79"/>
      <c r="B59" s="48" t="s">
        <v>58</v>
      </c>
      <c r="C59" s="50" t="s">
        <v>59</v>
      </c>
      <c r="D59" s="51">
        <v>0</v>
      </c>
      <c r="E59" s="51">
        <v>0</v>
      </c>
      <c r="F59" s="51">
        <v>0</v>
      </c>
      <c r="G59" s="51">
        <v>0</v>
      </c>
      <c r="H59" s="17">
        <v>0</v>
      </c>
      <c r="I59" s="17">
        <v>2.5529999999999999</v>
      </c>
      <c r="J59" s="17">
        <v>8.4489999999999998</v>
      </c>
      <c r="K59" s="17">
        <v>9.9990000000000006</v>
      </c>
      <c r="L59" s="17">
        <v>9.3490000000000002</v>
      </c>
      <c r="M59" s="17">
        <v>10.084</v>
      </c>
      <c r="N59" s="17">
        <v>7.6529999999999996</v>
      </c>
      <c r="O59" s="17">
        <v>1.417</v>
      </c>
      <c r="P59" s="49">
        <f t="shared" si="9"/>
        <v>49.503999999999998</v>
      </c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</row>
    <row r="60" spans="1:29" s="59" customFormat="1" ht="11.1" customHeight="1" x14ac:dyDescent="0.25">
      <c r="A60" s="79"/>
      <c r="B60" s="48" t="s">
        <v>60</v>
      </c>
      <c r="C60" s="50" t="s">
        <v>61</v>
      </c>
      <c r="D60" s="17">
        <v>3.0499999999999998E-3</v>
      </c>
      <c r="E60" s="17">
        <v>3.0499999999999998E-3</v>
      </c>
      <c r="F60" s="17">
        <v>3.0499999999999998E-3</v>
      </c>
      <c r="G60" s="17">
        <v>3.0499999999999998E-3</v>
      </c>
      <c r="H60" s="17">
        <v>3.0499999999999998E-3</v>
      </c>
      <c r="I60" s="17">
        <v>3.0499999999999998E-3</v>
      </c>
      <c r="J60" s="17">
        <v>3.0499999999999998E-3</v>
      </c>
      <c r="K60" s="17">
        <v>3.0499999999999998E-3</v>
      </c>
      <c r="L60" s="17">
        <v>3.0499999999999998E-3</v>
      </c>
      <c r="M60" s="17">
        <v>3.0499999999999998E-3</v>
      </c>
      <c r="N60" s="17">
        <v>3.0499999999999998E-3</v>
      </c>
      <c r="O60" s="17">
        <v>3.0499999999999998E-3</v>
      </c>
      <c r="P60" s="49">
        <f t="shared" si="9"/>
        <v>3.6600000000000001E-2</v>
      </c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</row>
    <row r="61" spans="1:29" s="59" customFormat="1" ht="11.1" customHeight="1" x14ac:dyDescent="0.25">
      <c r="A61" s="80"/>
      <c r="B61" s="48" t="s">
        <v>62</v>
      </c>
      <c r="C61" s="50" t="s">
        <v>62</v>
      </c>
      <c r="D61" s="17">
        <v>0.14899999999999999</v>
      </c>
      <c r="E61" s="17">
        <v>0.79900000000000004</v>
      </c>
      <c r="F61" s="17">
        <v>0.57099999999999995</v>
      </c>
      <c r="G61" s="17">
        <v>1.109</v>
      </c>
      <c r="H61" s="17">
        <v>1.4159999999999999</v>
      </c>
      <c r="I61" s="17">
        <v>1.629</v>
      </c>
      <c r="J61" s="17">
        <v>1.649</v>
      </c>
      <c r="K61" s="17">
        <v>1.589</v>
      </c>
      <c r="L61" s="17">
        <v>1.3680000000000001</v>
      </c>
      <c r="M61" s="17">
        <v>0.47699999999999998</v>
      </c>
      <c r="N61" s="17">
        <v>0.41599999999999998</v>
      </c>
      <c r="O61" s="17">
        <v>0.218</v>
      </c>
      <c r="P61" s="49">
        <f t="shared" si="9"/>
        <v>11.39</v>
      </c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</row>
    <row r="62" spans="1:29" s="59" customFormat="1" ht="11.1" customHeight="1" x14ac:dyDescent="0.25">
      <c r="A62" s="80"/>
      <c r="B62" s="52" t="s">
        <v>63</v>
      </c>
      <c r="C62" s="53"/>
      <c r="D62" s="54">
        <f t="shared" ref="D62:O62" si="12">SUM(D56:D61)</f>
        <v>2.4481205500000001</v>
      </c>
      <c r="E62" s="54">
        <f t="shared" si="12"/>
        <v>2.4850008100000003</v>
      </c>
      <c r="F62" s="54">
        <f t="shared" si="12"/>
        <v>2.2533629199999998</v>
      </c>
      <c r="G62" s="54">
        <f t="shared" si="12"/>
        <v>3.8353872500000001</v>
      </c>
      <c r="H62" s="54">
        <f t="shared" si="12"/>
        <v>4.4597990599999999</v>
      </c>
      <c r="I62" s="54">
        <f t="shared" si="12"/>
        <v>7.1009552100000004</v>
      </c>
      <c r="J62" s="54">
        <f t="shared" si="12"/>
        <v>12.972438499999999</v>
      </c>
      <c r="K62" s="54">
        <f t="shared" si="12"/>
        <v>14.39766625</v>
      </c>
      <c r="L62" s="54">
        <f t="shared" si="12"/>
        <v>13.60072246</v>
      </c>
      <c r="M62" s="54">
        <f t="shared" si="12"/>
        <v>12.712404359999999</v>
      </c>
      <c r="N62" s="54">
        <f t="shared" si="12"/>
        <v>9.6956615300000006</v>
      </c>
      <c r="O62" s="54">
        <f t="shared" si="12"/>
        <v>4.5879399899999997</v>
      </c>
      <c r="P62" s="55">
        <f t="shared" si="9"/>
        <v>90.549458889999983</v>
      </c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</row>
    <row r="63" spans="1:29" s="59" customFormat="1" ht="11.1" customHeight="1" x14ac:dyDescent="0.25">
      <c r="A63" s="78"/>
      <c r="B63" s="56" t="s">
        <v>81</v>
      </c>
      <c r="C63" s="57"/>
      <c r="D63" s="58">
        <f>+D18+D26+D35+D37+D44+D50+D54+D62</f>
        <v>55.497117973029496</v>
      </c>
      <c r="E63" s="58">
        <f t="shared" ref="E63:O63" si="13">+E18+E26+E35+E37+E44+E50+E54+E62</f>
        <v>46.387959953500001</v>
      </c>
      <c r="F63" s="58">
        <f t="shared" si="13"/>
        <v>49.000462129805001</v>
      </c>
      <c r="G63" s="58">
        <f t="shared" si="13"/>
        <v>56.302806427650978</v>
      </c>
      <c r="H63" s="58">
        <f t="shared" si="13"/>
        <v>56.847795858200001</v>
      </c>
      <c r="I63" s="58">
        <f t="shared" si="13"/>
        <v>57.251570449999996</v>
      </c>
      <c r="J63" s="58">
        <f t="shared" si="13"/>
        <v>64.40385101449705</v>
      </c>
      <c r="K63" s="58">
        <f t="shared" si="13"/>
        <v>68.974020726299997</v>
      </c>
      <c r="L63" s="58">
        <f t="shared" si="13"/>
        <v>55.302769048248201</v>
      </c>
      <c r="M63" s="58">
        <f t="shared" si="13"/>
        <v>54.832058690611923</v>
      </c>
      <c r="N63" s="58">
        <f t="shared" si="13"/>
        <v>48.461647345822001</v>
      </c>
      <c r="O63" s="58">
        <f t="shared" si="13"/>
        <v>41.699369840177184</v>
      </c>
      <c r="P63" s="58">
        <f>+P18+P26+P35+P37+P44+P50+P54+P62</f>
        <v>654.96142945784186</v>
      </c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</row>
    <row r="64" spans="1:29" s="59" customFormat="1" ht="9" customHeight="1" x14ac:dyDescent="0.25">
      <c r="A64" s="78"/>
      <c r="B64" s="52"/>
      <c r="C64" s="53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5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</row>
    <row r="65" spans="1:29" s="59" customFormat="1" ht="13.5" customHeight="1" x14ac:dyDescent="0.25">
      <c r="A65" s="78"/>
      <c r="B65" s="56" t="s">
        <v>82</v>
      </c>
      <c r="C65" s="57"/>
      <c r="D65" s="58">
        <f t="shared" ref="D65:P65" si="14">+D9+D13+D63</f>
        <v>57.344257973029499</v>
      </c>
      <c r="E65" s="58">
        <f t="shared" si="14"/>
        <v>51.5117389535</v>
      </c>
      <c r="F65" s="58">
        <f t="shared" si="14"/>
        <v>53.272083529805002</v>
      </c>
      <c r="G65" s="58">
        <f t="shared" si="14"/>
        <v>57.954963427650981</v>
      </c>
      <c r="H65" s="58">
        <f t="shared" si="14"/>
        <v>57.684865858199998</v>
      </c>
      <c r="I65" s="58">
        <f t="shared" si="14"/>
        <v>58.118270449999997</v>
      </c>
      <c r="J65" s="58">
        <f t="shared" si="14"/>
        <v>65.350800014497054</v>
      </c>
      <c r="K65" s="58">
        <f t="shared" si="14"/>
        <v>69.752667726300004</v>
      </c>
      <c r="L65" s="58">
        <f t="shared" si="14"/>
        <v>55.302769048248201</v>
      </c>
      <c r="M65" s="58">
        <f t="shared" si="14"/>
        <v>54.832058690611923</v>
      </c>
      <c r="N65" s="58">
        <f t="shared" si="14"/>
        <v>48.558058345822005</v>
      </c>
      <c r="O65" s="58">
        <f t="shared" si="14"/>
        <v>42.050590840177186</v>
      </c>
      <c r="P65" s="58">
        <f t="shared" si="14"/>
        <v>671.73312485784186</v>
      </c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</row>
    <row r="66" spans="1:29" s="59" customFormat="1" ht="21" customHeight="1" x14ac:dyDescent="0.25">
      <c r="A66" s="78"/>
      <c r="B66" s="90" t="s">
        <v>64</v>
      </c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60"/>
      <c r="P66" s="60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</row>
    <row r="67" spans="1:29" s="59" customFormat="1" ht="13.5" customHeight="1" x14ac:dyDescent="0.25">
      <c r="A67" s="78"/>
      <c r="B67" s="91" t="s">
        <v>83</v>
      </c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60"/>
      <c r="P67" s="60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</row>
    <row r="68" spans="1:29" s="59" customFormat="1" ht="8.25" customHeight="1" x14ac:dyDescent="0.25">
      <c r="A68" s="78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1"/>
      <c r="P68" s="60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1:29" s="59" customFormat="1" ht="9.75" customHeight="1" x14ac:dyDescent="0.25">
      <c r="A69" s="78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</row>
    <row r="70" spans="1:29" s="59" customFormat="1" ht="13.5" customHeight="1" x14ac:dyDescent="0.25">
      <c r="A70" s="78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61"/>
      <c r="P70" s="61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</row>
    <row r="71" spans="1:29" s="59" customFormat="1" ht="13.5" customHeight="1" x14ac:dyDescent="0.25">
      <c r="A71" s="78"/>
      <c r="O71" s="66"/>
      <c r="P71" s="1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</row>
    <row r="72" spans="1:29" s="59" customFormat="1" ht="13.5" customHeight="1" x14ac:dyDescent="0.25">
      <c r="A72" s="78"/>
      <c r="B72" s="1"/>
      <c r="C72" s="1"/>
      <c r="D72" s="62"/>
      <c r="E72" s="62"/>
      <c r="F72" s="62"/>
      <c r="G72" s="62"/>
      <c r="H72" s="62"/>
      <c r="I72" s="62"/>
      <c r="J72" s="63"/>
      <c r="K72" s="62"/>
      <c r="L72" s="62"/>
      <c r="M72" s="62"/>
      <c r="N72" s="62"/>
      <c r="O72" s="62"/>
      <c r="P72" s="1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</row>
    <row r="73" spans="1:29" s="59" customFormat="1" ht="13.5" customHeight="1" x14ac:dyDescent="0.2">
      <c r="A73" s="81"/>
      <c r="B73" s="1"/>
      <c r="C73" s="1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1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</row>
    <row r="74" spans="1:29" s="59" customFormat="1" ht="13.5" customHeight="1" x14ac:dyDescent="0.25">
      <c r="A74" s="67"/>
      <c r="B74" s="1"/>
      <c r="C74" s="1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1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</row>
    <row r="75" spans="1:29" s="64" customFormat="1" ht="17.25" customHeight="1" x14ac:dyDescent="0.2">
      <c r="A75" s="8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spans="1:29" ht="9.75" customHeight="1" x14ac:dyDescent="0.25">
      <c r="A76" s="8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29" ht="12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29" ht="29.2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29" ht="12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29" ht="36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ht="33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x14ac:dyDescent="0.25">
      <c r="B87" s="1"/>
      <c r="C87" s="1"/>
      <c r="D87" s="1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</row>
    <row r="88" spans="2:16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x14ac:dyDescent="0.25">
      <c r="B96" s="42"/>
      <c r="C96" s="4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</sheetData>
  <mergeCells count="12">
    <mergeCell ref="D73:O73"/>
    <mergeCell ref="D74:O74"/>
    <mergeCell ref="B67:N67"/>
    <mergeCell ref="B68:N68"/>
    <mergeCell ref="B69:C69"/>
    <mergeCell ref="D69:P69"/>
    <mergeCell ref="B70:N70"/>
    <mergeCell ref="B1:P1"/>
    <mergeCell ref="B2:P2"/>
    <mergeCell ref="B3:P3"/>
    <mergeCell ref="D4:O4"/>
    <mergeCell ref="B66:N66"/>
  </mergeCells>
  <printOptions horizontalCentered="1"/>
  <pageMargins left="0.78740157480314965" right="0.78740157480314965" top="0.9055118110236221" bottom="0.78740157480314965" header="0.59055118110236227" footer="0.59055118110236227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 VI-5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Luis Adolfo Salinas San Martin</cp:lastModifiedBy>
  <dcterms:created xsi:type="dcterms:W3CDTF">2014-11-12T19:11:00Z</dcterms:created>
  <dcterms:modified xsi:type="dcterms:W3CDTF">2015-08-20T20:10:01Z</dcterms:modified>
</cp:coreProperties>
</file>